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85" tabRatio="599" activeTab="0"/>
  </bookViews>
  <sheets>
    <sheet name="ПЛ-2 С" sheetId="1" r:id="rId1"/>
    <sheet name="цени на СКЗЗ" sheetId="2" r:id="rId2"/>
    <sheet name="sheet1" sheetId="3" r:id="rId3"/>
  </sheets>
  <definedNames>
    <definedName name="_xlnm._FilterDatabase" localSheetId="2" hidden="1">'sheet1'!$A$1:$C$32</definedName>
  </definedNames>
  <calcPr fullCalcOnLoad="1"/>
</workbook>
</file>

<file path=xl/sharedStrings.xml><?xml version="1.0" encoding="utf-8"?>
<sst xmlns="http://schemas.openxmlformats.org/spreadsheetml/2006/main" count="277" uniqueCount="153">
  <si>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</si>
  <si>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</si>
  <si>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</si>
  <si>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</si>
  <si>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</si>
  <si>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</si>
  <si>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</si>
  <si>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</si>
  <si>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</si>
  <si>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</si>
  <si>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</si>
  <si>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</si>
  <si>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</si>
  <si>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</si>
  <si>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</si>
  <si>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</si>
  <si>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</si>
  <si>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Вид на здравствена услуга</t>
  </si>
  <si>
    <t>здравствени услуги од областа на ОЧНА ХИРУРГИЈА</t>
  </si>
  <si>
    <t>ХОМ1</t>
  </si>
  <si>
    <t>ХОМ2</t>
  </si>
  <si>
    <t>ХОМ3</t>
  </si>
  <si>
    <t>ЗАМЕНА НА СИЛИКОНСКО МАСЛО</t>
  </si>
  <si>
    <t>ХОМ6</t>
  </si>
  <si>
    <t>Оперативен зафат кај прематурна ретинопатија со постоперативни контролни прегледи за едно око</t>
  </si>
  <si>
    <t>ХОМ7</t>
  </si>
  <si>
    <t>Оперативен зафат кај прематурна ретинопатија со постоперативни контролни прегледи за две очи</t>
  </si>
  <si>
    <t>ХОМ8</t>
  </si>
  <si>
    <t>Oфталмолошки преглед со мерење на очен притисок, ехо преглед, рефрактометрија, под  општа анестезија (се врши најмалку 1 месец по оперативниот зафат кај прематурна ретинопатија)</t>
  </si>
  <si>
    <t>ХОМ9</t>
  </si>
  <si>
    <t>Оперативен зафат кај вродена катаракта со анестезија (слежена процедура) - со факоемулзификација, предна витректомија и/или ленсектомија и вклучен постоперативен контролен преглед</t>
  </si>
  <si>
    <t xml:space="preserve">здравствени услуги -третирање на акутни случаи на ТУБЕРКУЛОЗА - пневмофтизиологија </t>
  </si>
  <si>
    <t>ТБЦ1</t>
  </si>
  <si>
    <t>Акутна туберкулоза со завршено лекување до 31 ден</t>
  </si>
  <si>
    <t>ТБЦ2</t>
  </si>
  <si>
    <t xml:space="preserve">Акутна туберкулоза со завршено лекување од 32 до 61 ден </t>
  </si>
  <si>
    <t>ТБЦ3</t>
  </si>
  <si>
    <t xml:space="preserve">Акутна туберкулоза со завршено лекување за повеќе од 62 дена </t>
  </si>
  <si>
    <t>Пакети на завршени здравствени услуги од болничка зз од областа на пластична и реконструктивна хирургија</t>
  </si>
  <si>
    <t>ХПД1</t>
  </si>
  <si>
    <t>Вградување на имплант на дојка по мастектомија или вроден недостиг на дојка</t>
  </si>
  <si>
    <t>ПЛАН  ЗА СПЕЦИЈАЛИСТИЧКО-КОНСУЛТАТИВНA ЗДРАВСТВЕНА ЗАШТИТА ЗА ОЧНА ХИРУРГИЈА, ТБЦ И ПЛАСТИЧНА И РЕКОНСТРУКТИВНА ХИРУРГИЈА</t>
  </si>
  <si>
    <t>ХПД2</t>
  </si>
  <si>
    <t>Реконструкција на дојка со имплант и експандер по мастектомија</t>
  </si>
  <si>
    <t>ХПД3</t>
  </si>
  <si>
    <t>Примарна реконструкција на дојка, мастектомија со вградување на имплант, мамопластика</t>
  </si>
  <si>
    <t>Пакети на завршени здравствени услуги од болничка зз од областа на кардиологија</t>
  </si>
  <si>
    <t>РТС1</t>
  </si>
  <si>
    <t>Ресинхронизирана терапија на срцето (CRT-P)</t>
  </si>
  <si>
    <t>РТС2</t>
  </si>
  <si>
    <t>Ресинхронизирана терапија на срцето со имплантибилен кардиовертер дефибрилатор (CRT-D)</t>
  </si>
  <si>
    <t>ПЛ  2 - С (oстанати)</t>
  </si>
  <si>
    <t>ХПД4</t>
  </si>
  <si>
    <t>Вградување на имплант на дојка по мастектомија или вроден недостиг на дојка, двострано</t>
  </si>
  <si>
    <t>бр. 42 од 17.03.2015</t>
  </si>
  <si>
    <t>во примена од 25 март 2015</t>
  </si>
  <si>
    <t>ХПД5</t>
  </si>
  <si>
    <t>Реконструкција на дојка со имплант и експандер по мастектомија, двострано</t>
  </si>
  <si>
    <t>ХПД6</t>
  </si>
  <si>
    <t>Примарна реконструкција на дојка, мастектомија со вградување на имплант, мамопластика, двострано</t>
  </si>
  <si>
    <t>бр. 47 од 10.03.2014</t>
  </si>
  <si>
    <t>во примена од 18.03.2014</t>
  </si>
  <si>
    <t>во примена од 28.01.2014</t>
  </si>
  <si>
    <t>бр. 10 од 20.01.2014</t>
  </si>
  <si>
    <t>бр.99 од 22.07.2011</t>
  </si>
  <si>
    <t>бр.17 од 05.02.2015</t>
  </si>
  <si>
    <t>Радиална и лимбална кератoтомија на две очи</t>
  </si>
  <si>
    <t>ХОМ14</t>
  </si>
  <si>
    <t>Радиална и лимбална кератoтомија на едно око</t>
  </si>
  <si>
    <t>ХОМ13</t>
  </si>
  <si>
    <t>Трабекулектомија со имплант</t>
  </si>
  <si>
    <t>ХОМ12</t>
  </si>
  <si>
    <t>Крослинкинг на две очи</t>
  </si>
  <si>
    <t>ХОМ11</t>
  </si>
  <si>
    <t>во примена осмиот ден од денот на објавување во сл весник</t>
  </si>
  <si>
    <t>Крослинкинг на едно око</t>
  </si>
  <si>
    <t>ХОМ10</t>
  </si>
  <si>
    <t>стапува на сила со денот на објавување во сл. весник односно 15.04.2013 година</t>
  </si>
  <si>
    <t>бр.54 од 15.04.2013</t>
  </si>
  <si>
    <t>бр.18 од 01.02.2013</t>
  </si>
  <si>
    <r>
      <t xml:space="preserve">во употреба осмиот ден од денот на објавување во службен весник (01.02.2012) односно од </t>
    </r>
    <r>
      <rPr>
        <b/>
        <sz val="10"/>
        <rFont val="Calibri"/>
        <family val="2"/>
      </rPr>
      <t xml:space="preserve">09.02.2013 </t>
    </r>
    <r>
      <rPr>
        <sz val="10"/>
        <rFont val="Calibri"/>
        <family val="2"/>
      </rPr>
      <t>година</t>
    </r>
  </si>
  <si>
    <t>бр.62 од 05.05.2011</t>
  </si>
  <si>
    <t>забелешка</t>
  </si>
  <si>
    <t>СЛУЖБЕН ВЕСНИК</t>
  </si>
  <si>
    <t>р.бр</t>
  </si>
  <si>
    <t>РЕФЕРЕНТНИ ЦЕНИ ЗА ОЧНА ХИРУРГИЈА, ТБЦ И ПЛАСТИЧНА И РЕКОНСТРУКТИВНА ХИРУРГИЈА</t>
  </si>
  <si>
    <t>Пакети на завршени здравствени услуги од болничка зз од областа на неврохирургија хирургија и интервентна радиологија</t>
  </si>
  <si>
    <t>НРА1</t>
  </si>
  <si>
    <t>Емболизација на мозочни анавризми од 1-3 Коили</t>
  </si>
  <si>
    <t>бр. 107 од 06.06.2016</t>
  </si>
  <si>
    <t>Забелешка: Пакетот НРА7 може да се комбинира со еден од пакетите од НРА1 до НРА5.
Во примена од 14.06.2016 година</t>
  </si>
  <si>
    <t>НРА2</t>
  </si>
  <si>
    <t>Емболизација на мозочни анавризми од 4-6 Коили</t>
  </si>
  <si>
    <t>НРА3</t>
  </si>
  <si>
    <t>Емболизација на мозочни анавризми од 7-9 Коили</t>
  </si>
  <si>
    <t>НРА4</t>
  </si>
  <si>
    <t>Емболизација на мозочни анавризми од 10-12 Коили</t>
  </si>
  <si>
    <t>НРА5</t>
  </si>
  <si>
    <t>Емболизација на мозочни анавризми над 12 Коили</t>
  </si>
  <si>
    <t>НРА6</t>
  </si>
  <si>
    <t>Поставување на насочувач на проток (flow diverter) во мозочни крвни садови</t>
  </si>
  <si>
    <t>НРА7</t>
  </si>
  <si>
    <t>Поставување на стент во мозочни крвни садови</t>
  </si>
  <si>
    <t>Пакети на завршени здравствени услуги од болничка зз од областа на ортопедија и трауматологија</t>
  </si>
  <si>
    <t>БЛО1</t>
  </si>
  <si>
    <t>Замена на тотална протеза на колено</t>
  </si>
  <si>
    <t>во примена од 14.06.2016 година</t>
  </si>
  <si>
    <t>БЛО2</t>
  </si>
  <si>
    <t>Рбетна фузија на три и повеќе нивоа</t>
  </si>
  <si>
    <t>БЛК1</t>
  </si>
  <si>
    <t>Трансаортална имплантација или репласман на валвула (TAVI)</t>
  </si>
  <si>
    <t xml:space="preserve">бр.107 од 06.06.2016 </t>
  </si>
  <si>
    <t>БЛК2</t>
  </si>
  <si>
    <t>Ендоваскуларна поправка на аневризма на торакална аорта (TEVAR) со еден стент</t>
  </si>
  <si>
    <t>БЛК3</t>
  </si>
  <si>
    <t>Ендоваскуларна поправка на аневризма на торакална аорта (TEVAR) со два стента</t>
  </si>
  <si>
    <t>бр.107 од 06.06.2016</t>
  </si>
  <si>
    <t>БЛК4</t>
  </si>
  <si>
    <t>Ендоваскуларна поправка на аневризма на абдоминална аорта (EVAR) со еден стент</t>
  </si>
  <si>
    <t>БЛК5</t>
  </si>
  <si>
    <t>Ендоваскуларна поправка на аневризма на абдоминална аорта (EVAR) со стент и аортална/илијачна екстензија</t>
  </si>
  <si>
    <t>БЛК6</t>
  </si>
  <si>
    <t>Кардијално електрофизиолошко испитување со радиофрекфентна аблација (3-Д мапирање)</t>
  </si>
  <si>
    <t xml:space="preserve">I кв </t>
  </si>
  <si>
    <t xml:space="preserve">II кв </t>
  </si>
  <si>
    <t xml:space="preserve">III кв </t>
  </si>
  <si>
    <t xml:space="preserve">IV кв </t>
  </si>
  <si>
    <t xml:space="preserve">ВИТРЕКТОМИЈА на заден сегмент </t>
  </si>
  <si>
    <t xml:space="preserve">АБЛАЦИЈА НА МРЕЖНИЦА </t>
  </si>
  <si>
    <t>бр.129 од 12.07.2018</t>
  </si>
  <si>
    <t>во примена од 20.07.2018</t>
  </si>
  <si>
    <t>по видот и обемот на здравствени услуги на осигурените лица за 2020 год.</t>
  </si>
  <si>
    <t>Во _____________________на  __________2019__ год.</t>
  </si>
  <si>
    <t>ХОМ4</t>
  </si>
  <si>
    <t>КЕРАТОПЛАСТИКА ТРАНСПЛАНТАЦИЈА</t>
  </si>
  <si>
    <t>се бришат и не се во употреба од осмиот ден од денот на објава во сл весник</t>
  </si>
  <si>
    <t>ХОМ5</t>
  </si>
  <si>
    <t>КЕРАТОПРОТЕЗА</t>
  </si>
  <si>
    <t>НРА8</t>
  </si>
  <si>
    <t>Механичка тромбектомија при акутен исхемичен мозочен удар (со еден стент ретривер)</t>
  </si>
  <si>
    <t>бр. 70 од 04.04.2019</t>
  </si>
  <si>
    <t>во примена од 05.04.2019</t>
  </si>
  <si>
    <t>НРА9</t>
  </si>
  <si>
    <t>Механичка тромбектомија при акутен исхемичен мозочен удар (со два стент ретривери)</t>
  </si>
  <si>
    <t>БЛК7</t>
  </si>
  <si>
    <t>Хибридни процедури на срце и големи крвни садови (frozen elephant trunk - FET)</t>
  </si>
  <si>
    <t>бр. 203 од 08.11.2018</t>
  </si>
  <si>
    <t>во примена од 16.11. 2018 година</t>
  </si>
  <si>
    <t>БЛК8</t>
  </si>
  <si>
    <t>Вградување на помошен уред за поддршка на срцевата работа (VAD ventricular assist device)</t>
  </si>
  <si>
    <t>бр. 25 од 01.02.2019</t>
  </si>
  <si>
    <t>во примена од 02.02. 2019 година</t>
  </si>
  <si>
    <t>Назив на здравствена услуга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</si>
</sst>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12"/>
      <name val="MAC C Times"/>
      <family val="1"/>
    </font>
    <font>
      <sz val="8"/>
      <name val="Arial"/>
      <family val="2"/>
    </font>
    <font>
      <sz val="12"/>
      <name val="StobiSerif Regula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Calibri"/>
      <family val="2"/>
    </font>
    <font>
      <sz val="8"/>
      <name val="Segoe UI"/>
      <family val="2"/>
    </font>
    <font>
      <b/>
      <sz val="8"/>
      <color indexed="8"/>
      <name val="StobiSerif Regular"/>
      <family val="3"/>
    </font>
    <font>
      <sz val="8"/>
      <color indexed="8"/>
      <name val="StobiSerif Regular"/>
      <family val="3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3" fontId="3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3" fontId="8" fillId="0" borderId="17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3" fontId="13" fillId="0" borderId="18" xfId="0" applyNumberFormat="1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6" fillId="0" borderId="1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32" borderId="19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3" borderId="22" xfId="61" applyFont="1" applyFill="1" applyBorder="1" applyAlignment="1" applyProtection="1">
      <alignment horizontal="center" wrapText="1"/>
      <protection locked="0"/>
    </xf>
    <xf numFmtId="3" fontId="13" fillId="33" borderId="23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 horizontal="center"/>
      <protection locked="0"/>
    </xf>
    <xf numFmtId="3" fontId="13" fillId="33" borderId="25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/>
      <protection locked="0"/>
    </xf>
    <xf numFmtId="3" fontId="13" fillId="33" borderId="25" xfId="0" applyNumberFormat="1" applyFont="1" applyFill="1" applyBorder="1" applyAlignment="1" applyProtection="1">
      <alignment/>
      <protection locked="0"/>
    </xf>
    <xf numFmtId="3" fontId="14" fillId="33" borderId="24" xfId="0" applyNumberFormat="1" applyFont="1" applyFill="1" applyBorder="1" applyAlignment="1" applyProtection="1">
      <alignment horizontal="left" vertical="center" wrapText="1"/>
      <protection locked="0"/>
    </xf>
    <xf numFmtId="3" fontId="14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6" xfId="61" applyFont="1" applyFill="1" applyBorder="1" applyAlignment="1" applyProtection="1">
      <alignment horizontal="center" wrapText="1"/>
      <protection locked="0"/>
    </xf>
    <xf numFmtId="3" fontId="13" fillId="33" borderId="27" xfId="0" applyNumberFormat="1" applyFont="1" applyFill="1" applyBorder="1" applyAlignment="1" applyProtection="1">
      <alignment horizontal="center"/>
      <protection locked="0"/>
    </xf>
    <xf numFmtId="3" fontId="13" fillId="33" borderId="28" xfId="0" applyNumberFormat="1" applyFont="1" applyFill="1" applyBorder="1" applyAlignment="1" applyProtection="1">
      <alignment horizontal="center"/>
      <protection locked="0"/>
    </xf>
    <xf numFmtId="3" fontId="13" fillId="33" borderId="29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wrapText="1"/>
      <protection/>
    </xf>
    <xf numFmtId="0" fontId="6" fillId="34" borderId="31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7" fillId="0" borderId="0" xfId="60" applyFont="1" applyFill="1">
      <alignment/>
      <protection/>
    </xf>
    <xf numFmtId="0" fontId="7" fillId="34" borderId="3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3" fontId="7" fillId="0" borderId="39" xfId="62" applyNumberFormat="1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3" fontId="7" fillId="0" borderId="35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32" xfId="62" applyNumberFormat="1" applyFont="1" applyFill="1" applyBorder="1" applyAlignment="1">
      <alignment horizontal="center" vertical="center"/>
      <protection/>
    </xf>
    <xf numFmtId="3" fontId="7" fillId="34" borderId="37" xfId="62" applyNumberFormat="1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16" fillId="0" borderId="0" xfId="60" applyNumberFormat="1" applyFont="1" applyFill="1" applyAlignment="1">
      <alignment horizontal="left" vertical="center" wrapText="1"/>
      <protection/>
    </xf>
    <xf numFmtId="3" fontId="7" fillId="0" borderId="41" xfId="62" applyNumberFormat="1" applyFont="1" applyFill="1" applyBorder="1" applyAlignment="1">
      <alignment horizontal="center" vertical="center"/>
      <protection/>
    </xf>
    <xf numFmtId="3" fontId="7" fillId="0" borderId="36" xfId="62" applyNumberFormat="1" applyFont="1" applyFill="1" applyBorder="1" applyAlignment="1">
      <alignment horizontal="center" vertical="center"/>
      <protection/>
    </xf>
    <xf numFmtId="0" fontId="8" fillId="0" borderId="0" xfId="57" applyFont="1" applyAlignment="1">
      <alignment wrapText="1"/>
      <protection/>
    </xf>
    <xf numFmtId="0" fontId="12" fillId="35" borderId="42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43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2" fillId="36" borderId="44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3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3" fontId="14" fillId="0" borderId="44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 horizontal="center" vertical="center"/>
      <protection/>
    </xf>
    <xf numFmtId="3" fontId="13" fillId="0" borderId="48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3" fillId="0" borderId="42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6" borderId="50" xfId="0" applyNumberFormat="1" applyFont="1" applyFill="1" applyBorder="1" applyAlignment="1" applyProtection="1">
      <alignment/>
      <protection/>
    </xf>
    <xf numFmtId="3" fontId="14" fillId="0" borderId="26" xfId="0" applyNumberFormat="1" applyFont="1" applyBorder="1" applyAlignment="1" applyProtection="1">
      <alignment horizontal="center"/>
      <protection/>
    </xf>
    <xf numFmtId="3" fontId="14" fillId="36" borderId="51" xfId="0" applyNumberFormat="1" applyFont="1" applyFill="1" applyBorder="1" applyAlignment="1" applyProtection="1">
      <alignment/>
      <protection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8" fillId="0" borderId="53" xfId="0" applyFont="1" applyBorder="1" applyAlignment="1">
      <alignment/>
    </xf>
    <xf numFmtId="0" fontId="11" fillId="0" borderId="5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3" fontId="7" fillId="0" borderId="57" xfId="62" applyNumberFormat="1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35" xfId="62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wrapText="1"/>
    </xf>
    <xf numFmtId="0" fontId="7" fillId="34" borderId="59" xfId="62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60" xfId="0" applyFont="1" applyBorder="1" applyAlignment="1">
      <alignment vertical="center" wrapText="1"/>
    </xf>
    <xf numFmtId="0" fontId="8" fillId="0" borderId="61" xfId="0" applyFont="1" applyBorder="1" applyAlignment="1">
      <alignment horizontal="center"/>
    </xf>
    <xf numFmtId="0" fontId="7" fillId="0" borderId="62" xfId="0" applyFont="1" applyBorder="1" applyAlignment="1">
      <alignment vertical="center" wrapText="1"/>
    </xf>
    <xf numFmtId="0" fontId="7" fillId="0" borderId="34" xfId="62" applyFont="1" applyFill="1" applyBorder="1" applyAlignment="1">
      <alignment horizontal="center" vertical="center"/>
      <protection/>
    </xf>
    <xf numFmtId="0" fontId="8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3" fontId="7" fillId="0" borderId="64" xfId="62" applyNumberFormat="1" applyFont="1" applyFill="1" applyBorder="1" applyAlignment="1">
      <alignment horizontal="center" vertical="center"/>
      <protection/>
    </xf>
    <xf numFmtId="0" fontId="7" fillId="0" borderId="63" xfId="0" applyFont="1" applyBorder="1" applyAlignment="1">
      <alignment horizontal="center" vertical="center"/>
    </xf>
    <xf numFmtId="3" fontId="7" fillId="0" borderId="65" xfId="62" applyNumberFormat="1" applyFont="1" applyFill="1" applyBorder="1" applyAlignment="1">
      <alignment horizontal="center" vertical="center"/>
      <protection/>
    </xf>
    <xf numFmtId="0" fontId="8" fillId="0" borderId="62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7" fillId="0" borderId="36" xfId="62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6" xfId="0" applyFont="1" applyBorder="1" applyAlignment="1" quotePrefix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/>
      <protection/>
    </xf>
    <xf numFmtId="0" fontId="7" fillId="37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8" fillId="0" borderId="54" xfId="62" applyNumberFormat="1" applyFont="1" applyFill="1" applyBorder="1" applyAlignment="1">
      <alignment horizontal="center" vertical="center"/>
      <protection/>
    </xf>
    <xf numFmtId="0" fontId="8" fillId="0" borderId="31" xfId="6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vertical="center" wrapText="1"/>
    </xf>
    <xf numFmtId="3" fontId="7" fillId="0" borderId="67" xfId="62" applyNumberFormat="1" applyFont="1" applyFill="1" applyBorder="1" applyAlignment="1">
      <alignment horizontal="center" vertical="center"/>
      <protection/>
    </xf>
    <xf numFmtId="0" fontId="6" fillId="0" borderId="63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3" fontId="9" fillId="0" borderId="36" xfId="62" applyNumberFormat="1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8" xfId="0" applyFont="1" applyBorder="1" applyAlignment="1">
      <alignment vertical="center"/>
    </xf>
    <xf numFmtId="0" fontId="11" fillId="0" borderId="68" xfId="0" applyFont="1" applyBorder="1" applyAlignment="1">
      <alignment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3" fontId="11" fillId="0" borderId="71" xfId="62" applyNumberFormat="1" applyFont="1" applyFill="1" applyBorder="1" applyAlignment="1">
      <alignment horizontal="center" vertical="center"/>
      <protection/>
    </xf>
    <xf numFmtId="0" fontId="11" fillId="0" borderId="72" xfId="0" applyFont="1" applyBorder="1" applyAlignment="1">
      <alignment horizontal="center" vertical="center"/>
    </xf>
    <xf numFmtId="3" fontId="11" fillId="0" borderId="73" xfId="62" applyNumberFormat="1" applyFont="1" applyFill="1" applyBorder="1" applyAlignment="1">
      <alignment horizontal="center" vertical="center"/>
      <protection/>
    </xf>
    <xf numFmtId="0" fontId="11" fillId="0" borderId="68" xfId="0" applyFont="1" applyBorder="1" applyAlignment="1" quotePrefix="1">
      <alignment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 wrapText="1"/>
    </xf>
    <xf numFmtId="3" fontId="11" fillId="0" borderId="76" xfId="62" applyNumberFormat="1" applyFont="1" applyFill="1" applyBorder="1" applyAlignment="1">
      <alignment horizontal="center" vertical="center"/>
      <protection/>
    </xf>
    <xf numFmtId="0" fontId="13" fillId="0" borderId="77" xfId="0" applyFont="1" applyBorder="1" applyAlignment="1" applyProtection="1">
      <alignment horizontal="left" wrapText="1"/>
      <protection/>
    </xf>
    <xf numFmtId="0" fontId="12" fillId="35" borderId="41" xfId="0" applyFont="1" applyFill="1" applyBorder="1" applyAlignment="1" applyProtection="1">
      <alignment horizontal="center" vertical="center" wrapText="1"/>
      <protection/>
    </xf>
    <xf numFmtId="0" fontId="12" fillId="35" borderId="65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78" xfId="0" applyFont="1" applyBorder="1" applyAlignment="1" applyProtection="1">
      <alignment horizontal="center"/>
      <protection locked="0"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3" fontId="12" fillId="35" borderId="57" xfId="0" applyNumberFormat="1" applyFont="1" applyFill="1" applyBorder="1" applyAlignment="1" applyProtection="1">
      <alignment horizontal="center" vertical="center" wrapText="1"/>
      <protection/>
    </xf>
    <xf numFmtId="3" fontId="12" fillId="35" borderId="66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/>
      <protection/>
    </xf>
    <xf numFmtId="0" fontId="12" fillId="35" borderId="47" xfId="0" applyFont="1" applyFill="1" applyBorder="1" applyAlignment="1" applyProtection="1">
      <alignment horizontal="center" vertical="center"/>
      <protection/>
    </xf>
    <xf numFmtId="0" fontId="12" fillId="35" borderId="44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78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left"/>
      <protection/>
    </xf>
    <xf numFmtId="0" fontId="14" fillId="0" borderId="78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79" xfId="0" applyFont="1" applyBorder="1" applyAlignment="1" applyProtection="1">
      <alignment horizontal="center"/>
      <protection/>
    </xf>
    <xf numFmtId="0" fontId="6" fillId="0" borderId="80" xfId="0" applyFont="1" applyBorder="1" applyAlignment="1" applyProtection="1">
      <alignment horizontal="center" vertical="center" wrapText="1"/>
      <protection/>
    </xf>
    <xf numFmtId="0" fontId="6" fillId="0" borderId="81" xfId="0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center" vertical="center" wrapText="1"/>
      <protection/>
    </xf>
    <xf numFmtId="0" fontId="6" fillId="0" borderId="83" xfId="0" applyFont="1" applyBorder="1" applyAlignment="1" applyProtection="1">
      <alignment horizontal="center" wrapText="1"/>
      <protection/>
    </xf>
    <xf numFmtId="0" fontId="6" fillId="0" borderId="84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7" fillId="0" borderId="85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8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35" fillId="0" borderId="87" xfId="57" applyFont="1" applyFill="1" applyBorder="1" applyAlignment="1">
      <alignment horizontal="left" vertic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0" fontId="13" fillId="0" borderId="88" xfId="0" applyFont="1" applyBorder="1" applyAlignment="1" applyProtection="1">
      <alignment horizontal="center" wrapText="1"/>
      <protection/>
    </xf>
    <xf numFmtId="0" fontId="13" fillId="0" borderId="89" xfId="0" applyFont="1" applyBorder="1" applyAlignment="1" applyProtection="1">
      <alignment horizontal="center" wrapText="1"/>
      <protection/>
    </xf>
    <xf numFmtId="0" fontId="10" fillId="35" borderId="70" xfId="0" applyFont="1" applyFill="1" applyBorder="1" applyAlignment="1" applyProtection="1">
      <alignment horizontal="center" vertical="center" wrapText="1"/>
      <protection/>
    </xf>
    <xf numFmtId="0" fontId="10" fillId="35" borderId="75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66675</xdr:rowOff>
    </xdr:from>
    <xdr:to>
      <xdr:col>2</xdr:col>
      <xdr:colOff>1362075</xdr:colOff>
      <xdr:row>53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610725"/>
          <a:ext cx="21526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пакетите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ги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го презема описот на пакетот и неговата референтна цена  од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 и 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ПЛ2 -С.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 (пример: план за очни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 план за ОРЛ, план за интерна, итн.)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1504950</xdr:colOff>
      <xdr:row>46</xdr:row>
      <xdr:rowOff>66675</xdr:rowOff>
    </xdr:from>
    <xdr:to>
      <xdr:col>9</xdr:col>
      <xdr:colOff>552450</xdr:colOff>
      <xdr:row>53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95525" y="9610725"/>
          <a:ext cx="421005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 брише некој внесен податок тоа правете го со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 означени со жолто. 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266700</xdr:rowOff>
    </xdr:from>
    <xdr:to>
      <xdr:col>1</xdr:col>
      <xdr:colOff>428625</xdr:colOff>
      <xdr:row>5</xdr:row>
      <xdr:rowOff>47625</xdr:rowOff>
    </xdr:to>
    <xdr:sp>
      <xdr:nvSpPr>
        <xdr:cNvPr id="1" name="Down Arrow 1"/>
        <xdr:cNvSpPr>
          <a:spLocks/>
        </xdr:cNvSpPr>
      </xdr:nvSpPr>
      <xdr:spPr>
        <a:xfrm>
          <a:off x="733425" y="428625"/>
          <a:ext cx="304800" cy="600075"/>
        </a:xfrm>
        <a:prstGeom prst="downArrow">
          <a:avLst>
            <a:gd name="adj" fmla="val 24490"/>
          </a:avLst>
        </a:prstGeom>
        <a:solidFill>
          <a:srgbClr val="C0504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7109375" style="129" customWidth="1"/>
    <col min="2" max="2" width="7.140625" style="50" customWidth="1"/>
    <col min="3" max="3" width="36.00390625" style="11" customWidth="1"/>
    <col min="4" max="4" width="9.7109375" style="15" customWidth="1"/>
    <col min="5" max="5" width="5.7109375" style="15" customWidth="1"/>
    <col min="6" max="7" width="5.7109375" style="7" customWidth="1"/>
    <col min="8" max="8" width="6.57421875" style="7" customWidth="1"/>
    <col min="9" max="9" width="8.00390625" style="7" customWidth="1"/>
    <col min="10" max="10" width="9.57421875" style="7" customWidth="1"/>
    <col min="11" max="11" width="4.28125" style="7" hidden="1" customWidth="1"/>
    <col min="12" max="12" width="4.00390625" style="7" hidden="1" customWidth="1"/>
    <col min="13" max="13" width="0.13671875" style="7" hidden="1" customWidth="1"/>
    <col min="14" max="14" width="1.1484375" style="7" customWidth="1"/>
    <col min="15" max="16384" width="9.140625" style="7" customWidth="1"/>
  </cols>
  <sheetData>
    <row r="1" spans="1:11" ht="28.5" customHeight="1" thickBot="1">
      <c r="A1" s="228" t="s">
        <v>6</v>
      </c>
      <c r="B1" s="229"/>
      <c r="C1" s="229"/>
      <c r="D1" s="230"/>
      <c r="E1" s="4"/>
      <c r="F1" s="5"/>
      <c r="I1" s="231" t="s">
        <v>51</v>
      </c>
      <c r="J1" s="232"/>
      <c r="K1" s="6"/>
    </row>
    <row r="2" spans="1:16" ht="15.75">
      <c r="A2" s="181" t="s">
        <v>1</v>
      </c>
      <c r="C2" s="183"/>
      <c r="D2" s="182"/>
      <c r="E2" s="182"/>
      <c r="F2" s="182"/>
      <c r="G2" s="182"/>
      <c r="H2" s="182"/>
      <c r="I2" s="12"/>
      <c r="J2" s="13"/>
      <c r="K2" s="14"/>
      <c r="P2" s="7" t="s">
        <v>2</v>
      </c>
    </row>
    <row r="3" spans="1:16" s="18" customFormat="1" ht="30.75" customHeight="1">
      <c r="A3" s="233" t="s">
        <v>41</v>
      </c>
      <c r="B3" s="234"/>
      <c r="C3" s="234"/>
      <c r="D3" s="234"/>
      <c r="E3" s="234"/>
      <c r="F3" s="234"/>
      <c r="G3" s="234"/>
      <c r="H3" s="234"/>
      <c r="I3" s="234"/>
      <c r="J3" s="234"/>
      <c r="K3" s="17"/>
      <c r="P3" s="52"/>
    </row>
    <row r="4" spans="1:11" s="18" customFormat="1" ht="16.5" customHeight="1">
      <c r="A4" s="19" t="s">
        <v>2</v>
      </c>
      <c r="B4" s="20" t="s">
        <v>2</v>
      </c>
      <c r="C4" s="220" t="s">
        <v>15</v>
      </c>
      <c r="D4" s="220"/>
      <c r="E4" s="220"/>
      <c r="F4" s="220"/>
      <c r="G4" s="221"/>
      <c r="H4" s="222" t="s">
        <v>0</v>
      </c>
      <c r="I4" s="223"/>
      <c r="J4" s="16"/>
      <c r="K4" s="21"/>
    </row>
    <row r="5" spans="1:11" s="26" customFormat="1" ht="11.25" customHeight="1">
      <c r="A5" s="224" t="s">
        <v>131</v>
      </c>
      <c r="B5" s="224"/>
      <c r="C5" s="224"/>
      <c r="D5" s="224"/>
      <c r="E5" s="224"/>
      <c r="F5" s="224"/>
      <c r="G5" s="224"/>
      <c r="H5" s="224"/>
      <c r="I5" s="224"/>
      <c r="J5" s="225"/>
      <c r="K5" s="51"/>
    </row>
    <row r="6" spans="1:11" s="26" customFormat="1" ht="12" thickBot="1">
      <c r="A6" s="226"/>
      <c r="B6" s="226"/>
      <c r="C6" s="226"/>
      <c r="D6" s="226"/>
      <c r="E6" s="226"/>
      <c r="F6" s="226"/>
      <c r="G6" s="226"/>
      <c r="H6" s="226"/>
      <c r="I6" s="226"/>
      <c r="J6" s="227"/>
      <c r="K6" s="51"/>
    </row>
    <row r="7" spans="1:11" s="81" customFormat="1" ht="26.25" customHeight="1" thickBot="1">
      <c r="A7" s="209" t="s">
        <v>7</v>
      </c>
      <c r="B7" s="209" t="s">
        <v>12</v>
      </c>
      <c r="C7" s="253" t="s">
        <v>152</v>
      </c>
      <c r="D7" s="215" t="s">
        <v>8</v>
      </c>
      <c r="E7" s="217" t="s">
        <v>11</v>
      </c>
      <c r="F7" s="218"/>
      <c r="G7" s="218"/>
      <c r="H7" s="218"/>
      <c r="I7" s="219"/>
      <c r="J7" s="209" t="s">
        <v>9</v>
      </c>
      <c r="K7" s="80"/>
    </row>
    <row r="8" spans="1:11" s="83" customFormat="1" ht="26.25" customHeight="1" thickBot="1">
      <c r="A8" s="214"/>
      <c r="B8" s="214"/>
      <c r="C8" s="254"/>
      <c r="D8" s="216"/>
      <c r="E8" s="102" t="s">
        <v>123</v>
      </c>
      <c r="F8" s="103" t="s">
        <v>124</v>
      </c>
      <c r="G8" s="103" t="s">
        <v>125</v>
      </c>
      <c r="H8" s="104" t="s">
        <v>126</v>
      </c>
      <c r="I8" s="105" t="s">
        <v>10</v>
      </c>
      <c r="J8" s="210"/>
      <c r="K8" s="82"/>
    </row>
    <row r="9" spans="1:11" s="10" customFormat="1" ht="13.5" thickBot="1">
      <c r="A9" s="107">
        <v>1</v>
      </c>
      <c r="B9" s="108">
        <v>2</v>
      </c>
      <c r="C9" s="109">
        <v>3</v>
      </c>
      <c r="D9" s="118">
        <v>4</v>
      </c>
      <c r="E9" s="110">
        <v>5</v>
      </c>
      <c r="F9" s="111">
        <v>6</v>
      </c>
      <c r="G9" s="111">
        <v>7</v>
      </c>
      <c r="H9" s="112">
        <v>8</v>
      </c>
      <c r="I9" s="113" t="s">
        <v>3</v>
      </c>
      <c r="J9" s="106" t="s">
        <v>4</v>
      </c>
      <c r="K9" s="23"/>
    </row>
    <row r="10" spans="1:12" s="10" customFormat="1" ht="15.75">
      <c r="A10" s="251">
        <v>1</v>
      </c>
      <c r="B10" s="57"/>
      <c r="C10" s="120">
        <f>IF(L10&gt;2,VLOOKUP(B10,sheet1!$A$2:$C$43,2,FALSE),"")</f>
      </c>
      <c r="D10" s="119">
        <f>IF(L10&gt;0,VLOOKUP(B10,sheet1!$A$2:$C$43,3,FALSE),"")</f>
      </c>
      <c r="E10" s="58"/>
      <c r="F10" s="59"/>
      <c r="G10" s="59"/>
      <c r="H10" s="60"/>
      <c r="I10" s="130">
        <f>E10+F10+G10+H10</f>
        <v>0</v>
      </c>
      <c r="J10" s="131">
        <f aca="true" t="shared" si="0" ref="J10:J43">IF(L10&gt;=2,I10*D10,0)</f>
        <v>0</v>
      </c>
      <c r="K10" s="23"/>
      <c r="L10" s="10">
        <f>LEN(B10)</f>
        <v>0</v>
      </c>
    </row>
    <row r="11" spans="1:12" s="10" customFormat="1" ht="15.75">
      <c r="A11" s="251">
        <v>2</v>
      </c>
      <c r="B11" s="57"/>
      <c r="C11" s="120">
        <f>IF(L11&gt;2,VLOOKUP(B11,sheet1!$A$2:$C$43,2,FALSE),"")</f>
      </c>
      <c r="D11" s="119">
        <f>IF(L11&gt;0,VLOOKUP(B11,sheet1!$A$2:$C$43,3,FALSE),"")</f>
      </c>
      <c r="E11" s="58"/>
      <c r="F11" s="59"/>
      <c r="G11" s="59"/>
      <c r="H11" s="60"/>
      <c r="I11" s="130">
        <f aca="true" t="shared" si="1" ref="I11:I43">E11+F11+G11+H11</f>
        <v>0</v>
      </c>
      <c r="J11" s="131">
        <f t="shared" si="0"/>
        <v>0</v>
      </c>
      <c r="K11" s="23"/>
      <c r="L11" s="10">
        <f>LEN(B11)</f>
        <v>0</v>
      </c>
    </row>
    <row r="12" spans="1:12" s="10" customFormat="1" ht="15.75">
      <c r="A12" s="251">
        <v>3</v>
      </c>
      <c r="B12" s="57"/>
      <c r="C12" s="120">
        <f>IF(L12&gt;2,VLOOKUP(B12,sheet1!$A$2:$C$43,2,FALSE),"")</f>
      </c>
      <c r="D12" s="119">
        <f>IF(L12&gt;0,VLOOKUP(B12,sheet1!$A$2:$C$43,3,FALSE),"")</f>
      </c>
      <c r="E12" s="58"/>
      <c r="F12" s="59"/>
      <c r="G12" s="59"/>
      <c r="H12" s="60"/>
      <c r="I12" s="130">
        <f t="shared" si="1"/>
        <v>0</v>
      </c>
      <c r="J12" s="131">
        <f t="shared" si="0"/>
        <v>0</v>
      </c>
      <c r="K12" s="23"/>
      <c r="L12" s="10">
        <f aca="true" t="shared" si="2" ref="L12:L43">LEN(B12)</f>
        <v>0</v>
      </c>
    </row>
    <row r="13" spans="1:12" s="10" customFormat="1" ht="15.75">
      <c r="A13" s="251">
        <v>4</v>
      </c>
      <c r="B13" s="57"/>
      <c r="C13" s="120">
        <f>IF(L13&gt;2,VLOOKUP(B13,sheet1!$A$2:$C$43,2,FALSE),"")</f>
      </c>
      <c r="D13" s="119">
        <f>IF(L13&gt;0,VLOOKUP(B13,sheet1!$A$2:$C$43,3,FALSE),"")</f>
      </c>
      <c r="E13" s="58"/>
      <c r="F13" s="59"/>
      <c r="G13" s="59"/>
      <c r="H13" s="60"/>
      <c r="I13" s="130">
        <f t="shared" si="1"/>
        <v>0</v>
      </c>
      <c r="J13" s="131">
        <f t="shared" si="0"/>
        <v>0</v>
      </c>
      <c r="K13" s="23"/>
      <c r="L13" s="10">
        <f t="shared" si="2"/>
        <v>0</v>
      </c>
    </row>
    <row r="14" spans="1:12" s="10" customFormat="1" ht="15.75">
      <c r="A14" s="251">
        <v>5</v>
      </c>
      <c r="B14" s="57"/>
      <c r="C14" s="120">
        <f>IF(L14&gt;2,VLOOKUP(B14,sheet1!$A$2:$C$43,2,FALSE),"")</f>
      </c>
      <c r="D14" s="119">
        <f>IF(L14&gt;0,VLOOKUP(B14,sheet1!$A$2:$C$43,3,FALSE),"")</f>
      </c>
      <c r="E14" s="58"/>
      <c r="F14" s="59"/>
      <c r="G14" s="59"/>
      <c r="H14" s="60"/>
      <c r="I14" s="130">
        <f t="shared" si="1"/>
        <v>0</v>
      </c>
      <c r="J14" s="131">
        <f t="shared" si="0"/>
        <v>0</v>
      </c>
      <c r="K14" s="23"/>
      <c r="L14" s="10">
        <f t="shared" si="2"/>
        <v>0</v>
      </c>
    </row>
    <row r="15" spans="1:12" s="10" customFormat="1" ht="15.75">
      <c r="A15" s="251">
        <v>6</v>
      </c>
      <c r="B15" s="57"/>
      <c r="C15" s="120">
        <f>IF(L15&gt;2,VLOOKUP(B15,sheet1!$A$2:$C$43,2,FALSE),"")</f>
      </c>
      <c r="D15" s="119">
        <f>IF(L15&gt;0,VLOOKUP(B15,sheet1!$A$2:$C$43,3,FALSE),"")</f>
      </c>
      <c r="E15" s="58"/>
      <c r="F15" s="59"/>
      <c r="G15" s="59"/>
      <c r="H15" s="60"/>
      <c r="I15" s="130">
        <f t="shared" si="1"/>
        <v>0</v>
      </c>
      <c r="J15" s="131">
        <f t="shared" si="0"/>
        <v>0</v>
      </c>
      <c r="K15" s="23"/>
      <c r="L15" s="10">
        <f t="shared" si="2"/>
        <v>0</v>
      </c>
    </row>
    <row r="16" spans="1:12" s="10" customFormat="1" ht="15.75">
      <c r="A16" s="251">
        <v>7</v>
      </c>
      <c r="B16" s="57"/>
      <c r="C16" s="120">
        <f>IF(L16&gt;2,VLOOKUP(B16,sheet1!$A$2:$C$43,2,FALSE),"")</f>
      </c>
      <c r="D16" s="119">
        <f>IF(L16&gt;0,VLOOKUP(B16,sheet1!$A$2:$C$43,3,FALSE),"")</f>
      </c>
      <c r="E16" s="58"/>
      <c r="F16" s="59"/>
      <c r="G16" s="59"/>
      <c r="H16" s="60"/>
      <c r="I16" s="130">
        <f t="shared" si="1"/>
        <v>0</v>
      </c>
      <c r="J16" s="131">
        <f t="shared" si="0"/>
        <v>0</v>
      </c>
      <c r="K16" s="23"/>
      <c r="L16" s="10">
        <f t="shared" si="2"/>
        <v>0</v>
      </c>
    </row>
    <row r="17" spans="1:12" s="10" customFormat="1" ht="15.75">
      <c r="A17" s="251">
        <v>8</v>
      </c>
      <c r="B17" s="57"/>
      <c r="C17" s="120">
        <f>IF(L17&gt;2,VLOOKUP(B17,sheet1!$A$2:$C$43,2,FALSE),"")</f>
      </c>
      <c r="D17" s="119">
        <f>IF(L17&gt;0,VLOOKUP(B17,sheet1!$A$2:$C$43,3,FALSE),"")</f>
      </c>
      <c r="E17" s="58"/>
      <c r="F17" s="59"/>
      <c r="G17" s="59"/>
      <c r="H17" s="60"/>
      <c r="I17" s="130">
        <f t="shared" si="1"/>
        <v>0</v>
      </c>
      <c r="J17" s="131">
        <f t="shared" si="0"/>
        <v>0</v>
      </c>
      <c r="K17" s="23"/>
      <c r="L17" s="10">
        <f t="shared" si="2"/>
        <v>0</v>
      </c>
    </row>
    <row r="18" spans="1:12" s="10" customFormat="1" ht="15.75">
      <c r="A18" s="251">
        <v>9</v>
      </c>
      <c r="B18" s="57"/>
      <c r="C18" s="120">
        <f>IF(L18&gt;2,VLOOKUP(B18,sheet1!$A$2:$C$43,2,FALSE),"")</f>
      </c>
      <c r="D18" s="119">
        <f>IF(L18&gt;0,VLOOKUP(B18,sheet1!$A$2:$C$43,3,FALSE),"")</f>
      </c>
      <c r="E18" s="58"/>
      <c r="F18" s="59"/>
      <c r="G18" s="59"/>
      <c r="H18" s="60"/>
      <c r="I18" s="130">
        <f t="shared" si="1"/>
        <v>0</v>
      </c>
      <c r="J18" s="131">
        <f t="shared" si="0"/>
        <v>0</v>
      </c>
      <c r="K18" s="23"/>
      <c r="L18" s="10">
        <f t="shared" si="2"/>
        <v>0</v>
      </c>
    </row>
    <row r="19" spans="1:12" s="10" customFormat="1" ht="15.75">
      <c r="A19" s="251">
        <v>10</v>
      </c>
      <c r="B19" s="57"/>
      <c r="C19" s="120">
        <f>IF(L19&gt;2,VLOOKUP(B19,sheet1!$A$2:$C$43,2,FALSE),"")</f>
      </c>
      <c r="D19" s="119">
        <f>IF(L19&gt;0,VLOOKUP(B19,sheet1!$A$2:$C$43,3,FALSE),"")</f>
      </c>
      <c r="E19" s="58"/>
      <c r="F19" s="59"/>
      <c r="G19" s="59"/>
      <c r="H19" s="60"/>
      <c r="I19" s="130">
        <f t="shared" si="1"/>
        <v>0</v>
      </c>
      <c r="J19" s="131">
        <f>IF(L19&gt;=2,I19*D19,0)</f>
        <v>0</v>
      </c>
      <c r="K19" s="23"/>
      <c r="L19" s="10">
        <f t="shared" si="2"/>
        <v>0</v>
      </c>
    </row>
    <row r="20" spans="1:12" s="10" customFormat="1" ht="15.75">
      <c r="A20" s="251">
        <v>11</v>
      </c>
      <c r="B20" s="57"/>
      <c r="C20" s="120">
        <f>IF(L20&gt;2,VLOOKUP(B20,sheet1!$A$2:$C$43,2,FALSE),"")</f>
      </c>
      <c r="D20" s="119">
        <f>IF(L20&gt;0,VLOOKUP(B20,sheet1!$A$2:$C$43,3,FALSE),"")</f>
      </c>
      <c r="E20" s="58"/>
      <c r="F20" s="59"/>
      <c r="G20" s="59"/>
      <c r="H20" s="60"/>
      <c r="I20" s="130">
        <f t="shared" si="1"/>
        <v>0</v>
      </c>
      <c r="J20" s="131">
        <f t="shared" si="0"/>
        <v>0</v>
      </c>
      <c r="K20" s="23"/>
      <c r="L20" s="10">
        <f t="shared" si="2"/>
        <v>0</v>
      </c>
    </row>
    <row r="21" spans="1:12" s="10" customFormat="1" ht="15.75">
      <c r="A21" s="251">
        <v>12</v>
      </c>
      <c r="B21" s="57"/>
      <c r="C21" s="120">
        <f>IF(L21&gt;2,VLOOKUP(B21,sheet1!$A$2:$C$43,2,FALSE),"")</f>
      </c>
      <c r="D21" s="119">
        <f>IF(L21&gt;0,VLOOKUP(B21,sheet1!$A$2:$C$43,3,FALSE),"")</f>
      </c>
      <c r="E21" s="58"/>
      <c r="F21" s="59"/>
      <c r="G21" s="59"/>
      <c r="H21" s="60"/>
      <c r="I21" s="130">
        <f t="shared" si="1"/>
        <v>0</v>
      </c>
      <c r="J21" s="131">
        <f t="shared" si="0"/>
        <v>0</v>
      </c>
      <c r="K21" s="23"/>
      <c r="L21" s="10">
        <f t="shared" si="2"/>
        <v>0</v>
      </c>
    </row>
    <row r="22" spans="1:12" s="10" customFormat="1" ht="15.75">
      <c r="A22" s="251">
        <v>13</v>
      </c>
      <c r="B22" s="57"/>
      <c r="C22" s="120">
        <f>IF(L22&gt;2,VLOOKUP(B22,sheet1!$A$2:$C$43,2,FALSE),"")</f>
      </c>
      <c r="D22" s="119">
        <f>IF(L22&gt;0,VLOOKUP(B22,sheet1!$A$2:$C$43,3,FALSE),"")</f>
      </c>
      <c r="E22" s="58"/>
      <c r="F22" s="59"/>
      <c r="G22" s="59"/>
      <c r="H22" s="60"/>
      <c r="I22" s="130">
        <f t="shared" si="1"/>
        <v>0</v>
      </c>
      <c r="J22" s="131">
        <f t="shared" si="0"/>
        <v>0</v>
      </c>
      <c r="K22" s="23"/>
      <c r="L22" s="10">
        <f t="shared" si="2"/>
        <v>0</v>
      </c>
    </row>
    <row r="23" spans="1:12" s="10" customFormat="1" ht="15.75">
      <c r="A23" s="251">
        <v>14</v>
      </c>
      <c r="B23" s="57"/>
      <c r="C23" s="120">
        <f>IF(L23&gt;2,VLOOKUP(B23,sheet1!$A$2:$C$43,2,FALSE),"")</f>
      </c>
      <c r="D23" s="119">
        <f>IF(L23&gt;0,VLOOKUP(B23,sheet1!$A$2:$C$43,3,FALSE),"")</f>
      </c>
      <c r="E23" s="58"/>
      <c r="F23" s="59"/>
      <c r="G23" s="59"/>
      <c r="H23" s="60"/>
      <c r="I23" s="130">
        <f t="shared" si="1"/>
        <v>0</v>
      </c>
      <c r="J23" s="131">
        <f t="shared" si="0"/>
        <v>0</v>
      </c>
      <c r="K23" s="23"/>
      <c r="L23" s="10">
        <f t="shared" si="2"/>
        <v>0</v>
      </c>
    </row>
    <row r="24" spans="1:12" s="10" customFormat="1" ht="15.75">
      <c r="A24" s="251">
        <v>15</v>
      </c>
      <c r="B24" s="57"/>
      <c r="C24" s="120">
        <f>IF(L24&gt;2,VLOOKUP(B24,sheet1!$A$2:$C$43,2,FALSE),"")</f>
      </c>
      <c r="D24" s="119">
        <f>IF(L24&gt;0,VLOOKUP(B24,sheet1!$A$2:$C$43,3,FALSE),"")</f>
      </c>
      <c r="E24" s="58"/>
      <c r="F24" s="59"/>
      <c r="G24" s="59"/>
      <c r="H24" s="60"/>
      <c r="I24" s="130">
        <f t="shared" si="1"/>
        <v>0</v>
      </c>
      <c r="J24" s="131">
        <f t="shared" si="0"/>
        <v>0</v>
      </c>
      <c r="K24" s="23"/>
      <c r="L24" s="10">
        <f t="shared" si="2"/>
        <v>0</v>
      </c>
    </row>
    <row r="25" spans="1:12" s="10" customFormat="1" ht="15.75">
      <c r="A25" s="251">
        <v>16</v>
      </c>
      <c r="B25" s="57"/>
      <c r="C25" s="120">
        <f>IF(L25&gt;2,VLOOKUP(B25,sheet1!$A$2:$C$43,2,FALSE),"")</f>
      </c>
      <c r="D25" s="119">
        <f>IF(L25&gt;0,VLOOKUP(B25,sheet1!$A$2:$C$43,3,FALSE),"")</f>
      </c>
      <c r="E25" s="58"/>
      <c r="F25" s="59"/>
      <c r="G25" s="59"/>
      <c r="H25" s="60"/>
      <c r="I25" s="130">
        <f t="shared" si="1"/>
        <v>0</v>
      </c>
      <c r="J25" s="131">
        <f t="shared" si="0"/>
        <v>0</v>
      </c>
      <c r="K25" s="23"/>
      <c r="L25" s="10">
        <f t="shared" si="2"/>
        <v>0</v>
      </c>
    </row>
    <row r="26" spans="1:12" s="10" customFormat="1" ht="15.75">
      <c r="A26" s="251">
        <v>17</v>
      </c>
      <c r="B26" s="57"/>
      <c r="C26" s="120">
        <f>IF(L26&gt;2,VLOOKUP(B26,sheet1!$A$2:$C$43,2,FALSE),"")</f>
      </c>
      <c r="D26" s="119">
        <f>IF(L26&gt;0,VLOOKUP(B26,sheet1!$A$2:$C$43,3,FALSE),"")</f>
      </c>
      <c r="E26" s="58"/>
      <c r="F26" s="59"/>
      <c r="G26" s="59"/>
      <c r="H26" s="60"/>
      <c r="I26" s="130">
        <f t="shared" si="1"/>
        <v>0</v>
      </c>
      <c r="J26" s="131">
        <f t="shared" si="0"/>
        <v>0</v>
      </c>
      <c r="K26" s="23"/>
      <c r="L26" s="10">
        <f t="shared" si="2"/>
        <v>0</v>
      </c>
    </row>
    <row r="27" spans="1:12" s="10" customFormat="1" ht="15.75">
      <c r="A27" s="251">
        <v>18</v>
      </c>
      <c r="B27" s="57"/>
      <c r="C27" s="120">
        <f>IF(L27&gt;2,VLOOKUP(B27,sheet1!$A$2:$C$43,2,FALSE),"")</f>
      </c>
      <c r="D27" s="119">
        <f>IF(L27&gt;0,VLOOKUP(B27,sheet1!$A$2:$C$43,3,FALSE),"")</f>
      </c>
      <c r="E27" s="58"/>
      <c r="F27" s="59"/>
      <c r="G27" s="59"/>
      <c r="H27" s="60"/>
      <c r="I27" s="130">
        <f t="shared" si="1"/>
        <v>0</v>
      </c>
      <c r="J27" s="131">
        <f t="shared" si="0"/>
        <v>0</v>
      </c>
      <c r="K27" s="23"/>
      <c r="L27" s="10">
        <f t="shared" si="2"/>
        <v>0</v>
      </c>
    </row>
    <row r="28" spans="1:12" s="10" customFormat="1" ht="15.75">
      <c r="A28" s="251">
        <v>19</v>
      </c>
      <c r="B28" s="57"/>
      <c r="C28" s="120">
        <f>IF(L28&gt;2,VLOOKUP(B28,sheet1!$A$2:$C$43,2,FALSE),"")</f>
      </c>
      <c r="D28" s="119">
        <f>IF(L28&gt;0,VLOOKUP(B28,sheet1!$A$2:$C$43,3,FALSE),"")</f>
      </c>
      <c r="E28" s="58"/>
      <c r="F28" s="59"/>
      <c r="G28" s="59"/>
      <c r="H28" s="60"/>
      <c r="I28" s="130">
        <f t="shared" si="1"/>
        <v>0</v>
      </c>
      <c r="J28" s="131">
        <f t="shared" si="0"/>
        <v>0</v>
      </c>
      <c r="K28" s="23"/>
      <c r="L28" s="10">
        <f t="shared" si="2"/>
        <v>0</v>
      </c>
    </row>
    <row r="29" spans="1:12" s="10" customFormat="1" ht="15.75">
      <c r="A29" s="251">
        <v>20</v>
      </c>
      <c r="B29" s="57"/>
      <c r="C29" s="120">
        <f>IF(L29&gt;2,VLOOKUP(B29,sheet1!$A$2:$C$43,2,FALSE),"")</f>
      </c>
      <c r="D29" s="119">
        <f>IF(L29&gt;0,VLOOKUP(B29,sheet1!$A$2:$C$43,3,FALSE),"")</f>
      </c>
      <c r="E29" s="58"/>
      <c r="F29" s="59"/>
      <c r="G29" s="59"/>
      <c r="H29" s="60"/>
      <c r="I29" s="130">
        <f t="shared" si="1"/>
        <v>0</v>
      </c>
      <c r="J29" s="131">
        <f t="shared" si="0"/>
        <v>0</v>
      </c>
      <c r="K29" s="23"/>
      <c r="L29" s="10">
        <f t="shared" si="2"/>
        <v>0</v>
      </c>
    </row>
    <row r="30" spans="1:12" s="10" customFormat="1" ht="15.75">
      <c r="A30" s="251">
        <v>21</v>
      </c>
      <c r="B30" s="57"/>
      <c r="C30" s="120">
        <f>IF(L30&gt;2,VLOOKUP(B30,sheet1!$A$2:$C$43,2,FALSE),"")</f>
      </c>
      <c r="D30" s="119">
        <f>IF(L30&gt;0,VLOOKUP(B30,sheet1!$A$2:$C$43,3,FALSE),"")</f>
      </c>
      <c r="E30" s="58"/>
      <c r="F30" s="59"/>
      <c r="G30" s="59"/>
      <c r="H30" s="60"/>
      <c r="I30" s="130">
        <f t="shared" si="1"/>
        <v>0</v>
      </c>
      <c r="J30" s="131">
        <f t="shared" si="0"/>
        <v>0</v>
      </c>
      <c r="K30" s="23"/>
      <c r="L30" s="10">
        <f t="shared" si="2"/>
        <v>0</v>
      </c>
    </row>
    <row r="31" spans="1:12" s="10" customFormat="1" ht="15.75">
      <c r="A31" s="251">
        <v>22</v>
      </c>
      <c r="B31" s="57"/>
      <c r="C31" s="120">
        <f>IF(L31&gt;2,VLOOKUP(B31,sheet1!$A$2:$C$43,2,FALSE),"")</f>
      </c>
      <c r="D31" s="119">
        <f>IF(L31&gt;0,VLOOKUP(B31,sheet1!$A$2:$C$43,3,FALSE),"")</f>
      </c>
      <c r="E31" s="58"/>
      <c r="F31" s="59"/>
      <c r="G31" s="59"/>
      <c r="H31" s="60"/>
      <c r="I31" s="130">
        <f t="shared" si="1"/>
        <v>0</v>
      </c>
      <c r="J31" s="131">
        <f t="shared" si="0"/>
        <v>0</v>
      </c>
      <c r="K31" s="23"/>
      <c r="L31" s="10">
        <f t="shared" si="2"/>
        <v>0</v>
      </c>
    </row>
    <row r="32" spans="1:12" s="10" customFormat="1" ht="15.75">
      <c r="A32" s="251">
        <v>23</v>
      </c>
      <c r="B32" s="57"/>
      <c r="C32" s="120">
        <f>IF(L32&gt;2,VLOOKUP(B32,sheet1!$A$2:$C$43,2,FALSE),"")</f>
      </c>
      <c r="D32" s="119">
        <f>IF(L32&gt;0,VLOOKUP(B32,sheet1!$A$2:$C$43,3,FALSE),"")</f>
      </c>
      <c r="E32" s="58"/>
      <c r="F32" s="59"/>
      <c r="G32" s="59"/>
      <c r="H32" s="60"/>
      <c r="I32" s="130">
        <f t="shared" si="1"/>
        <v>0</v>
      </c>
      <c r="J32" s="131">
        <f t="shared" si="0"/>
        <v>0</v>
      </c>
      <c r="K32" s="23"/>
      <c r="L32" s="10">
        <f t="shared" si="2"/>
        <v>0</v>
      </c>
    </row>
    <row r="33" spans="1:12" s="10" customFormat="1" ht="15.75">
      <c r="A33" s="251">
        <v>24</v>
      </c>
      <c r="B33" s="57"/>
      <c r="C33" s="120">
        <f>IF(L33&gt;2,VLOOKUP(B33,sheet1!$A$2:$C$43,2,FALSE),"")</f>
      </c>
      <c r="D33" s="119">
        <f>IF(L33&gt;0,VLOOKUP(B33,sheet1!$A$2:$C$43,3,FALSE),"")</f>
      </c>
      <c r="E33" s="58"/>
      <c r="F33" s="59"/>
      <c r="G33" s="59"/>
      <c r="H33" s="60"/>
      <c r="I33" s="130">
        <f t="shared" si="1"/>
        <v>0</v>
      </c>
      <c r="J33" s="131">
        <f t="shared" si="0"/>
        <v>0</v>
      </c>
      <c r="K33" s="23"/>
      <c r="L33" s="10">
        <f t="shared" si="2"/>
        <v>0</v>
      </c>
    </row>
    <row r="34" spans="1:12" s="10" customFormat="1" ht="15.75">
      <c r="A34" s="251">
        <v>25</v>
      </c>
      <c r="B34" s="57"/>
      <c r="C34" s="120">
        <f>IF(L34&gt;2,VLOOKUP(B34,sheet1!$A$2:$C$43,2,FALSE),"")</f>
      </c>
      <c r="D34" s="119">
        <f>IF(L34&gt;0,VLOOKUP(B34,sheet1!$A$2:$C$43,3,FALSE),"")</f>
      </c>
      <c r="E34" s="58"/>
      <c r="F34" s="59"/>
      <c r="G34" s="59"/>
      <c r="H34" s="60"/>
      <c r="I34" s="130">
        <f t="shared" si="1"/>
        <v>0</v>
      </c>
      <c r="J34" s="131">
        <f t="shared" si="0"/>
        <v>0</v>
      </c>
      <c r="K34" s="23"/>
      <c r="L34" s="10">
        <f t="shared" si="2"/>
        <v>0</v>
      </c>
    </row>
    <row r="35" spans="1:12" s="10" customFormat="1" ht="15.75">
      <c r="A35" s="251">
        <v>26</v>
      </c>
      <c r="B35" s="57"/>
      <c r="C35" s="120">
        <f>IF(L35&gt;2,VLOOKUP(B35,sheet1!$A$2:$C$43,2,FALSE),"")</f>
      </c>
      <c r="D35" s="119">
        <f>IF(L35&gt;0,VLOOKUP(B35,sheet1!$A$2:$C$43,3,FALSE),"")</f>
      </c>
      <c r="E35" s="58"/>
      <c r="F35" s="59"/>
      <c r="G35" s="59"/>
      <c r="H35" s="60"/>
      <c r="I35" s="130">
        <f t="shared" si="1"/>
        <v>0</v>
      </c>
      <c r="J35" s="131">
        <f t="shared" si="0"/>
        <v>0</v>
      </c>
      <c r="K35" s="23"/>
      <c r="L35" s="10">
        <f t="shared" si="2"/>
        <v>0</v>
      </c>
    </row>
    <row r="36" spans="1:12" s="10" customFormat="1" ht="15.75">
      <c r="A36" s="251">
        <v>27</v>
      </c>
      <c r="B36" s="57"/>
      <c r="C36" s="120">
        <f>IF(L36&gt;2,VLOOKUP(B36,sheet1!$A$2:$C$43,2,FALSE),"")</f>
      </c>
      <c r="D36" s="119">
        <f>IF(L36&gt;0,VLOOKUP(B36,sheet1!$A$2:$C$43,3,FALSE),"")</f>
      </c>
      <c r="E36" s="58"/>
      <c r="F36" s="59"/>
      <c r="G36" s="59"/>
      <c r="H36" s="60"/>
      <c r="I36" s="130">
        <f t="shared" si="1"/>
        <v>0</v>
      </c>
      <c r="J36" s="131">
        <f t="shared" si="0"/>
        <v>0</v>
      </c>
      <c r="K36" s="23"/>
      <c r="L36" s="10">
        <f t="shared" si="2"/>
        <v>0</v>
      </c>
    </row>
    <row r="37" spans="1:12" s="10" customFormat="1" ht="15.75">
      <c r="A37" s="251">
        <v>28</v>
      </c>
      <c r="B37" s="57"/>
      <c r="C37" s="120">
        <f>IF(L37&gt;2,VLOOKUP(B37,sheet1!$A$2:$C$43,2,FALSE),"")</f>
      </c>
      <c r="D37" s="119">
        <f>IF(L37&gt;0,VLOOKUP(B37,sheet1!$A$2:$C$43,3,FALSE),"")</f>
      </c>
      <c r="E37" s="58"/>
      <c r="F37" s="59"/>
      <c r="G37" s="59"/>
      <c r="H37" s="60"/>
      <c r="I37" s="130">
        <f t="shared" si="1"/>
        <v>0</v>
      </c>
      <c r="J37" s="131">
        <f t="shared" si="0"/>
        <v>0</v>
      </c>
      <c r="K37" s="23"/>
      <c r="L37" s="10">
        <f t="shared" si="2"/>
        <v>0</v>
      </c>
    </row>
    <row r="38" spans="1:12" s="25" customFormat="1" ht="15.75">
      <c r="A38" s="251">
        <v>29</v>
      </c>
      <c r="B38" s="57"/>
      <c r="C38" s="120">
        <f>IF(L38&gt;2,VLOOKUP(B38,sheet1!$A$2:$C$43,2,FALSE),"")</f>
      </c>
      <c r="D38" s="119">
        <f>IF(L38&gt;0,VLOOKUP(B38,sheet1!$A$2:$C$43,3,FALSE),"")</f>
      </c>
      <c r="E38" s="58"/>
      <c r="F38" s="61"/>
      <c r="G38" s="61"/>
      <c r="H38" s="62"/>
      <c r="I38" s="130">
        <f t="shared" si="1"/>
        <v>0</v>
      </c>
      <c r="J38" s="131">
        <f t="shared" si="0"/>
        <v>0</v>
      </c>
      <c r="K38" s="24"/>
      <c r="L38" s="10">
        <f t="shared" si="2"/>
        <v>0</v>
      </c>
    </row>
    <row r="39" spans="1:12" s="25" customFormat="1" ht="15.75">
      <c r="A39" s="251">
        <v>30</v>
      </c>
      <c r="B39" s="57"/>
      <c r="C39" s="120">
        <f>IF(L39&gt;2,VLOOKUP(B39,sheet1!$A$2:$C$43,2,FALSE),"")</f>
      </c>
      <c r="D39" s="119">
        <f>IF(L39&gt;0,VLOOKUP(B39,sheet1!$A$2:$C$43,3,FALSE),"")</f>
      </c>
      <c r="E39" s="58"/>
      <c r="F39" s="61"/>
      <c r="G39" s="61"/>
      <c r="H39" s="62"/>
      <c r="I39" s="130">
        <f t="shared" si="1"/>
        <v>0</v>
      </c>
      <c r="J39" s="131">
        <f t="shared" si="0"/>
        <v>0</v>
      </c>
      <c r="K39" s="24"/>
      <c r="L39" s="10">
        <f t="shared" si="2"/>
        <v>0</v>
      </c>
    </row>
    <row r="40" spans="1:12" s="25" customFormat="1" ht="15.75">
      <c r="A40" s="251">
        <v>31</v>
      </c>
      <c r="B40" s="57"/>
      <c r="C40" s="120">
        <f>IF(L40&gt;2,VLOOKUP(B40,sheet1!$A$2:$C$43,2,FALSE),"")</f>
      </c>
      <c r="D40" s="119">
        <f>IF(L40&gt;0,VLOOKUP(B40,sheet1!$A$2:$C$43,3,FALSE),"")</f>
      </c>
      <c r="E40" s="58"/>
      <c r="F40" s="61"/>
      <c r="G40" s="61"/>
      <c r="H40" s="62"/>
      <c r="I40" s="130">
        <f t="shared" si="1"/>
        <v>0</v>
      </c>
      <c r="J40" s="131">
        <f t="shared" si="0"/>
        <v>0</v>
      </c>
      <c r="K40" s="24"/>
      <c r="L40" s="10">
        <f t="shared" si="2"/>
        <v>0</v>
      </c>
    </row>
    <row r="41" spans="1:12" s="25" customFormat="1" ht="15.75">
      <c r="A41" s="251">
        <v>32</v>
      </c>
      <c r="B41" s="57"/>
      <c r="C41" s="120">
        <f>IF(L41&gt;2,VLOOKUP(B41,sheet1!$A$2:$C$43,2,FALSE),"")</f>
      </c>
      <c r="D41" s="119">
        <f>IF(L41&gt;0,VLOOKUP(B41,sheet1!$A$2:$C$43,3,FALSE),"")</f>
      </c>
      <c r="E41" s="58"/>
      <c r="F41" s="63"/>
      <c r="G41" s="63"/>
      <c r="H41" s="64"/>
      <c r="I41" s="130">
        <f t="shared" si="1"/>
        <v>0</v>
      </c>
      <c r="J41" s="131">
        <f t="shared" si="0"/>
        <v>0</v>
      </c>
      <c r="K41" s="24"/>
      <c r="L41" s="10">
        <f t="shared" si="2"/>
        <v>0</v>
      </c>
    </row>
    <row r="42" spans="1:12" s="10" customFormat="1" ht="15.75">
      <c r="A42" s="251">
        <v>33</v>
      </c>
      <c r="B42" s="57"/>
      <c r="C42" s="120">
        <f>IF(L42&gt;2,VLOOKUP(B42,sheet1!$A$2:$C$43,2,FALSE),"")</f>
      </c>
      <c r="D42" s="119">
        <f>IF(L42&gt;0,VLOOKUP(B42,sheet1!$A$2:$C$43,3,FALSE),"")</f>
      </c>
      <c r="E42" s="58"/>
      <c r="F42" s="59"/>
      <c r="G42" s="59"/>
      <c r="H42" s="60"/>
      <c r="I42" s="130">
        <f t="shared" si="1"/>
        <v>0</v>
      </c>
      <c r="J42" s="131">
        <f t="shared" si="0"/>
        <v>0</v>
      </c>
      <c r="K42" s="23"/>
      <c r="L42" s="10">
        <f t="shared" si="2"/>
        <v>0</v>
      </c>
    </row>
    <row r="43" spans="1:12" s="10" customFormat="1" ht="16.5" thickBot="1">
      <c r="A43" s="252">
        <v>34</v>
      </c>
      <c r="B43" s="65"/>
      <c r="C43" s="120">
        <f>IF(L43&gt;2,VLOOKUP(B43,sheet1!$A$2:$C$43,2,FALSE),"")</f>
      </c>
      <c r="D43" s="119">
        <f>IF(L43&gt;0,VLOOKUP(B43,sheet1!$A$2:$C$43,3,FALSE),"")</f>
      </c>
      <c r="E43" s="66"/>
      <c r="F43" s="67"/>
      <c r="G43" s="67"/>
      <c r="H43" s="68"/>
      <c r="I43" s="132">
        <f t="shared" si="1"/>
        <v>0</v>
      </c>
      <c r="J43" s="133">
        <f t="shared" si="0"/>
        <v>0</v>
      </c>
      <c r="K43" s="23"/>
      <c r="L43" s="10">
        <f t="shared" si="2"/>
        <v>0</v>
      </c>
    </row>
    <row r="44" spans="1:11" s="28" customFormat="1" ht="15.75" customHeight="1" thickBot="1">
      <c r="A44" s="122"/>
      <c r="B44" s="69"/>
      <c r="C44" s="211" t="s">
        <v>10</v>
      </c>
      <c r="D44" s="211"/>
      <c r="E44" s="114">
        <f aca="true" t="shared" si="3" ref="E44:J44">SUM(E10:E43)</f>
        <v>0</v>
      </c>
      <c r="F44" s="114">
        <f t="shared" si="3"/>
        <v>0</v>
      </c>
      <c r="G44" s="114">
        <f t="shared" si="3"/>
        <v>0</v>
      </c>
      <c r="H44" s="115">
        <f t="shared" si="3"/>
        <v>0</v>
      </c>
      <c r="I44" s="116">
        <f t="shared" si="3"/>
        <v>0</v>
      </c>
      <c r="J44" s="117">
        <f t="shared" si="3"/>
        <v>0</v>
      </c>
      <c r="K44" s="27"/>
    </row>
    <row r="45" spans="1:11" s="28" customFormat="1" ht="6" customHeight="1">
      <c r="A45" s="123"/>
      <c r="B45" s="29"/>
      <c r="C45" s="30"/>
      <c r="D45" s="31"/>
      <c r="E45" s="31"/>
      <c r="F45" s="32"/>
      <c r="G45" s="32"/>
      <c r="H45" s="32"/>
      <c r="I45" s="32"/>
      <c r="K45" s="33"/>
    </row>
    <row r="46" spans="1:11" s="28" customFormat="1" ht="12.75">
      <c r="A46" s="34" t="s">
        <v>132</v>
      </c>
      <c r="B46" s="35"/>
      <c r="C46" s="36"/>
      <c r="D46" s="37"/>
      <c r="E46" s="34" t="s">
        <v>13</v>
      </c>
      <c r="G46" s="212"/>
      <c r="H46" s="213"/>
      <c r="I46" s="121" t="s">
        <v>14</v>
      </c>
      <c r="K46" s="33"/>
    </row>
    <row r="47" spans="1:11" s="28" customFormat="1" ht="10.5" customHeight="1">
      <c r="A47" s="124"/>
      <c r="B47" s="34"/>
      <c r="C47" s="40"/>
      <c r="D47" s="37"/>
      <c r="E47" s="37"/>
      <c r="F47" s="39"/>
      <c r="G47" s="39"/>
      <c r="H47" s="39"/>
      <c r="I47" s="38" t="s">
        <v>5</v>
      </c>
      <c r="K47" s="33"/>
    </row>
    <row r="48" spans="1:11" ht="12" customHeight="1">
      <c r="A48" s="125"/>
      <c r="B48" s="41"/>
      <c r="C48" s="42"/>
      <c r="D48" s="37"/>
      <c r="E48" s="37"/>
      <c r="F48" s="39"/>
      <c r="G48" s="39"/>
      <c r="H48" s="39"/>
      <c r="I48" s="39"/>
      <c r="J48" s="43"/>
      <c r="K48" s="6"/>
    </row>
    <row r="49" spans="1:11" s="10" customFormat="1" ht="12.75" customHeight="1">
      <c r="A49" s="126"/>
      <c r="B49" s="44"/>
      <c r="C49" s="40"/>
      <c r="D49" s="45"/>
      <c r="E49" s="45"/>
      <c r="F49" s="46"/>
      <c r="G49" s="46"/>
      <c r="H49" s="46"/>
      <c r="I49" s="46"/>
      <c r="J49" s="8"/>
      <c r="K49" s="22"/>
    </row>
    <row r="50" spans="1:11" s="10" customFormat="1" ht="12.75" customHeight="1">
      <c r="A50" s="127"/>
      <c r="B50" s="44"/>
      <c r="C50" s="40"/>
      <c r="D50" s="45"/>
      <c r="E50" s="45"/>
      <c r="F50" s="46"/>
      <c r="G50" s="46"/>
      <c r="H50" s="46"/>
      <c r="I50" s="46"/>
      <c r="J50" s="8"/>
      <c r="K50" s="22"/>
    </row>
    <row r="51" spans="1:11" s="10" customFormat="1" ht="48.7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9"/>
    </row>
    <row r="52" spans="1:11" s="10" customFormat="1" ht="12.75" customHeight="1">
      <c r="A52" s="128"/>
      <c r="B52" s="47"/>
      <c r="C52" s="48"/>
      <c r="D52" s="49"/>
      <c r="E52" s="49"/>
      <c r="F52" s="9"/>
      <c r="G52" s="9"/>
      <c r="H52" s="9"/>
      <c r="I52" s="9"/>
      <c r="J52" s="9"/>
      <c r="K52" s="9"/>
    </row>
  </sheetData>
  <sheetProtection sheet="1" formatRows="0" insertColumns="0"/>
  <mergeCells count="16">
    <mergeCell ref="C4:G4"/>
    <mergeCell ref="H4:I4"/>
    <mergeCell ref="A5:J5"/>
    <mergeCell ref="A6:J6"/>
    <mergeCell ref="A1:D1"/>
    <mergeCell ref="I1:J1"/>
    <mergeCell ref="A3:J3"/>
    <mergeCell ref="A51:J51"/>
    <mergeCell ref="J7:J8"/>
    <mergeCell ref="C44:D44"/>
    <mergeCell ref="G46:H46"/>
    <mergeCell ref="A7:A8"/>
    <mergeCell ref="B7:B8"/>
    <mergeCell ref="C7:C8"/>
    <mergeCell ref="D7:D8"/>
    <mergeCell ref="E7:I7"/>
  </mergeCells>
  <printOptions/>
  <pageMargins left="0.7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5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87" customWidth="1"/>
    <col min="2" max="2" width="9.140625" style="86" customWidth="1"/>
    <col min="3" max="3" width="78.7109375" style="86" customWidth="1"/>
    <col min="4" max="4" width="12.7109375" style="85" customWidth="1"/>
    <col min="5" max="5" width="29.28125" style="85" customWidth="1"/>
    <col min="6" max="6" width="36.00390625" style="85" customWidth="1"/>
    <col min="7" max="16384" width="9.140625" style="85" customWidth="1"/>
  </cols>
  <sheetData>
    <row r="1" ht="12.75">
      <c r="E1" s="101"/>
    </row>
    <row r="2" spans="1:7" s="97" customFormat="1" ht="25.5" customHeight="1">
      <c r="A2" s="250" t="s">
        <v>85</v>
      </c>
      <c r="B2" s="250"/>
      <c r="C2" s="250"/>
      <c r="D2" s="250"/>
      <c r="E2" s="250"/>
      <c r="G2" s="98"/>
    </row>
    <row r="5" spans="1:5" ht="13.5" thickBot="1">
      <c r="A5" s="249"/>
      <c r="B5" s="249"/>
      <c r="C5" s="249"/>
      <c r="D5" s="249"/>
      <c r="E5" s="249"/>
    </row>
    <row r="6" spans="1:6" ht="26.25" customHeight="1" thickBot="1">
      <c r="A6" s="53" t="s">
        <v>84</v>
      </c>
      <c r="B6" s="54" t="s">
        <v>16</v>
      </c>
      <c r="C6" s="54" t="s">
        <v>17</v>
      </c>
      <c r="D6" s="53" t="s">
        <v>8</v>
      </c>
      <c r="E6" s="134" t="s">
        <v>83</v>
      </c>
      <c r="F6" s="135" t="s">
        <v>82</v>
      </c>
    </row>
    <row r="7" spans="1:7" s="88" customFormat="1" ht="16.5" thickBot="1">
      <c r="A7" s="136">
        <v>1</v>
      </c>
      <c r="B7" s="70"/>
      <c r="C7" s="71" t="s">
        <v>18</v>
      </c>
      <c r="D7" s="72"/>
      <c r="E7" s="96"/>
      <c r="F7" s="137"/>
      <c r="G7" s="84"/>
    </row>
    <row r="8" spans="1:6" s="84" customFormat="1" ht="15.75">
      <c r="A8" s="138"/>
      <c r="B8" s="73" t="s">
        <v>19</v>
      </c>
      <c r="C8" s="139" t="s">
        <v>127</v>
      </c>
      <c r="D8" s="95">
        <v>91500</v>
      </c>
      <c r="E8" s="92" t="s">
        <v>81</v>
      </c>
      <c r="F8" s="140"/>
    </row>
    <row r="9" spans="1:6" s="84" customFormat="1" ht="15.75">
      <c r="A9" s="141"/>
      <c r="B9" s="73" t="s">
        <v>20</v>
      </c>
      <c r="C9" s="74" t="s">
        <v>128</v>
      </c>
      <c r="D9" s="94">
        <v>79300</v>
      </c>
      <c r="E9" s="92" t="s">
        <v>81</v>
      </c>
      <c r="F9" s="140"/>
    </row>
    <row r="10" spans="1:6" s="84" customFormat="1" ht="16.5" thickBot="1">
      <c r="A10" s="141"/>
      <c r="B10" s="73" t="s">
        <v>21</v>
      </c>
      <c r="C10" s="74" t="s">
        <v>22</v>
      </c>
      <c r="D10" s="94">
        <v>82500</v>
      </c>
      <c r="E10" s="92" t="s">
        <v>81</v>
      </c>
      <c r="F10" s="140"/>
    </row>
    <row r="11" spans="1:6" s="84" customFormat="1" ht="15.75">
      <c r="A11" s="141"/>
      <c r="B11" s="73" t="s">
        <v>133</v>
      </c>
      <c r="C11" s="74" t="s">
        <v>134</v>
      </c>
      <c r="D11" s="94">
        <v>201300</v>
      </c>
      <c r="E11" s="92" t="s">
        <v>65</v>
      </c>
      <c r="F11" s="235" t="s">
        <v>135</v>
      </c>
    </row>
    <row r="12" spans="1:6" s="84" customFormat="1" ht="22.5" customHeight="1" thickBot="1">
      <c r="A12" s="141"/>
      <c r="B12" s="73" t="s">
        <v>136</v>
      </c>
      <c r="C12" s="74" t="s">
        <v>137</v>
      </c>
      <c r="D12" s="94">
        <v>90000</v>
      </c>
      <c r="E12" s="92" t="s">
        <v>65</v>
      </c>
      <c r="F12" s="236"/>
    </row>
    <row r="13" spans="1:6" s="84" customFormat="1" ht="30">
      <c r="A13" s="141"/>
      <c r="B13" s="73" t="s">
        <v>23</v>
      </c>
      <c r="C13" s="75" t="s">
        <v>24</v>
      </c>
      <c r="D13" s="94">
        <v>225000</v>
      </c>
      <c r="E13" s="92" t="s">
        <v>79</v>
      </c>
      <c r="F13" s="237" t="s">
        <v>80</v>
      </c>
    </row>
    <row r="14" spans="1:6" s="84" customFormat="1" ht="30">
      <c r="A14" s="141"/>
      <c r="B14" s="73" t="s">
        <v>25</v>
      </c>
      <c r="C14" s="75" t="s">
        <v>26</v>
      </c>
      <c r="D14" s="94">
        <v>305000</v>
      </c>
      <c r="E14" s="92" t="s">
        <v>79</v>
      </c>
      <c r="F14" s="238"/>
    </row>
    <row r="15" spans="1:6" s="84" customFormat="1" ht="45.75" thickBot="1">
      <c r="A15" s="141"/>
      <c r="B15" s="73" t="s">
        <v>27</v>
      </c>
      <c r="C15" s="75" t="s">
        <v>28</v>
      </c>
      <c r="D15" s="94">
        <v>45750</v>
      </c>
      <c r="E15" s="92" t="s">
        <v>79</v>
      </c>
      <c r="F15" s="239"/>
    </row>
    <row r="16" spans="1:6" s="84" customFormat="1" ht="45.75" thickBot="1">
      <c r="A16" s="141"/>
      <c r="B16" s="73" t="s">
        <v>29</v>
      </c>
      <c r="C16" s="75" t="s">
        <v>30</v>
      </c>
      <c r="D16" s="94">
        <v>104550</v>
      </c>
      <c r="E16" s="92" t="s">
        <v>78</v>
      </c>
      <c r="F16" s="180" t="s">
        <v>77</v>
      </c>
    </row>
    <row r="17" spans="1:6" s="84" customFormat="1" ht="25.5" customHeight="1">
      <c r="A17" s="141"/>
      <c r="B17" s="73" t="s">
        <v>76</v>
      </c>
      <c r="C17" s="75" t="s">
        <v>75</v>
      </c>
      <c r="D17" s="94">
        <v>19500</v>
      </c>
      <c r="E17" s="92" t="s">
        <v>65</v>
      </c>
      <c r="F17" s="237" t="s">
        <v>74</v>
      </c>
    </row>
    <row r="18" spans="1:6" s="84" customFormat="1" ht="15.75">
      <c r="A18" s="141"/>
      <c r="B18" s="73" t="s">
        <v>73</v>
      </c>
      <c r="C18" s="75" t="s">
        <v>72</v>
      </c>
      <c r="D18" s="94">
        <v>34000</v>
      </c>
      <c r="E18" s="92" t="s">
        <v>65</v>
      </c>
      <c r="F18" s="238"/>
    </row>
    <row r="19" spans="1:6" s="84" customFormat="1" ht="15.75">
      <c r="A19" s="141"/>
      <c r="B19" s="73" t="s">
        <v>71</v>
      </c>
      <c r="C19" s="75" t="s">
        <v>70</v>
      </c>
      <c r="D19" s="94">
        <v>77000</v>
      </c>
      <c r="E19" s="92" t="s">
        <v>65</v>
      </c>
      <c r="F19" s="238"/>
    </row>
    <row r="20" spans="1:6" s="84" customFormat="1" ht="15.75">
      <c r="A20" s="141"/>
      <c r="B20" s="73" t="s">
        <v>69</v>
      </c>
      <c r="C20" s="75" t="s">
        <v>68</v>
      </c>
      <c r="D20" s="94">
        <v>15000</v>
      </c>
      <c r="E20" s="92" t="s">
        <v>65</v>
      </c>
      <c r="F20" s="238"/>
    </row>
    <row r="21" spans="1:6" s="84" customFormat="1" ht="16.5" thickBot="1">
      <c r="A21" s="141"/>
      <c r="B21" s="73" t="s">
        <v>67</v>
      </c>
      <c r="C21" s="75" t="s">
        <v>66</v>
      </c>
      <c r="D21" s="94">
        <v>25000</v>
      </c>
      <c r="E21" s="92" t="s">
        <v>65</v>
      </c>
      <c r="F21" s="239"/>
    </row>
    <row r="22" spans="1:7" s="88" customFormat="1" ht="16.5" thickBot="1">
      <c r="A22" s="136">
        <v>2</v>
      </c>
      <c r="B22" s="70"/>
      <c r="C22" s="71" t="s">
        <v>31</v>
      </c>
      <c r="D22" s="72"/>
      <c r="E22" s="89"/>
      <c r="F22" s="137"/>
      <c r="G22" s="84"/>
    </row>
    <row r="23" spans="1:6" s="84" customFormat="1" ht="15.75">
      <c r="A23" s="142"/>
      <c r="B23" s="73" t="s">
        <v>32</v>
      </c>
      <c r="C23" s="55" t="s">
        <v>33</v>
      </c>
      <c r="D23" s="95">
        <v>24947</v>
      </c>
      <c r="E23" s="92" t="s">
        <v>64</v>
      </c>
      <c r="F23" s="140"/>
    </row>
    <row r="24" spans="1:6" s="84" customFormat="1" ht="15.75">
      <c r="A24" s="143"/>
      <c r="B24" s="76" t="s">
        <v>34</v>
      </c>
      <c r="C24" s="77" t="s">
        <v>35</v>
      </c>
      <c r="D24" s="94">
        <v>47400</v>
      </c>
      <c r="E24" s="92" t="s">
        <v>64</v>
      </c>
      <c r="F24" s="140"/>
    </row>
    <row r="25" spans="1:6" s="84" customFormat="1" ht="16.5" thickBot="1">
      <c r="A25" s="144"/>
      <c r="B25" s="78" t="s">
        <v>36</v>
      </c>
      <c r="C25" s="145" t="s">
        <v>37</v>
      </c>
      <c r="D25" s="93">
        <v>83922</v>
      </c>
      <c r="E25" s="90" t="s">
        <v>64</v>
      </c>
      <c r="F25" s="140"/>
    </row>
    <row r="26" spans="1:7" s="88" customFormat="1" ht="26.25" thickBot="1">
      <c r="A26" s="136">
        <v>3</v>
      </c>
      <c r="B26" s="70"/>
      <c r="C26" s="146" t="s">
        <v>38</v>
      </c>
      <c r="D26" s="72"/>
      <c r="E26" s="89"/>
      <c r="F26" s="137"/>
      <c r="G26" s="84"/>
    </row>
    <row r="27" spans="1:6" s="84" customFormat="1" ht="15.75" customHeight="1" thickBot="1">
      <c r="A27" s="142"/>
      <c r="B27" s="147" t="s">
        <v>39</v>
      </c>
      <c r="C27" s="148" t="s">
        <v>40</v>
      </c>
      <c r="D27" s="149">
        <v>45200</v>
      </c>
      <c r="E27" s="184" t="s">
        <v>129</v>
      </c>
      <c r="F27" s="185" t="s">
        <v>130</v>
      </c>
    </row>
    <row r="28" spans="1:6" s="84" customFormat="1" ht="21.75" customHeight="1" thickBot="1">
      <c r="A28" s="143"/>
      <c r="B28" s="151" t="s">
        <v>42</v>
      </c>
      <c r="C28" s="152" t="s">
        <v>43</v>
      </c>
      <c r="D28" s="91">
        <v>75900</v>
      </c>
      <c r="E28" s="184" t="s">
        <v>129</v>
      </c>
      <c r="F28" s="185" t="s">
        <v>130</v>
      </c>
    </row>
    <row r="29" spans="1:6" s="84" customFormat="1" ht="32.25" thickBot="1">
      <c r="A29" s="143"/>
      <c r="B29" s="151" t="s">
        <v>44</v>
      </c>
      <c r="C29" s="152" t="s">
        <v>45</v>
      </c>
      <c r="D29" s="91">
        <v>75800</v>
      </c>
      <c r="E29" s="153" t="s">
        <v>63</v>
      </c>
      <c r="F29" s="154" t="s">
        <v>62</v>
      </c>
    </row>
    <row r="30" spans="1:6" s="84" customFormat="1" ht="32.25" thickBot="1">
      <c r="A30" s="143"/>
      <c r="B30" s="151" t="s">
        <v>52</v>
      </c>
      <c r="C30" s="152" t="s">
        <v>53</v>
      </c>
      <c r="D30" s="91">
        <v>76000</v>
      </c>
      <c r="E30" s="184" t="s">
        <v>129</v>
      </c>
      <c r="F30" s="185" t="s">
        <v>130</v>
      </c>
    </row>
    <row r="31" spans="1:6" s="84" customFormat="1" ht="32.25" thickBot="1">
      <c r="A31" s="143"/>
      <c r="B31" s="151" t="s">
        <v>56</v>
      </c>
      <c r="C31" s="152" t="s">
        <v>57</v>
      </c>
      <c r="D31" s="91">
        <v>128600</v>
      </c>
      <c r="E31" s="184" t="s">
        <v>129</v>
      </c>
      <c r="F31" s="185" t="s">
        <v>130</v>
      </c>
    </row>
    <row r="32" spans="1:6" s="84" customFormat="1" ht="32.25" thickBot="1">
      <c r="A32" s="143"/>
      <c r="B32" s="151" t="s">
        <v>58</v>
      </c>
      <c r="C32" s="152" t="s">
        <v>59</v>
      </c>
      <c r="D32" s="91">
        <v>100800</v>
      </c>
      <c r="E32" s="153" t="s">
        <v>54</v>
      </c>
      <c r="F32" s="154" t="s">
        <v>55</v>
      </c>
    </row>
    <row r="33" spans="1:7" s="88" customFormat="1" ht="26.25" thickBot="1">
      <c r="A33" s="136">
        <v>3</v>
      </c>
      <c r="B33" s="70"/>
      <c r="C33" s="71" t="s">
        <v>86</v>
      </c>
      <c r="D33" s="72"/>
      <c r="E33" s="89"/>
      <c r="F33" s="137"/>
      <c r="G33" s="84"/>
    </row>
    <row r="34" spans="1:6" s="84" customFormat="1" ht="15.75">
      <c r="A34" s="143"/>
      <c r="B34" s="168" t="s">
        <v>87</v>
      </c>
      <c r="C34" s="178" t="s">
        <v>88</v>
      </c>
      <c r="D34" s="169">
        <v>389700</v>
      </c>
      <c r="E34" s="166" t="s">
        <v>89</v>
      </c>
      <c r="F34" s="240" t="s">
        <v>90</v>
      </c>
    </row>
    <row r="35" spans="1:6" s="84" customFormat="1" ht="15.75">
      <c r="A35" s="143"/>
      <c r="B35" s="168" t="s">
        <v>91</v>
      </c>
      <c r="C35" s="152" t="s">
        <v>92</v>
      </c>
      <c r="D35" s="169">
        <v>647300</v>
      </c>
      <c r="E35" s="166" t="s">
        <v>89</v>
      </c>
      <c r="F35" s="241"/>
    </row>
    <row r="36" spans="1:6" s="84" customFormat="1" ht="15.75">
      <c r="A36" s="143"/>
      <c r="B36" s="168" t="s">
        <v>93</v>
      </c>
      <c r="C36" s="152" t="s">
        <v>94</v>
      </c>
      <c r="D36" s="169">
        <v>904800</v>
      </c>
      <c r="E36" s="166" t="s">
        <v>89</v>
      </c>
      <c r="F36" s="241"/>
    </row>
    <row r="37" spans="1:6" s="84" customFormat="1" ht="15.75">
      <c r="A37" s="143"/>
      <c r="B37" s="168" t="s">
        <v>95</v>
      </c>
      <c r="C37" s="152" t="s">
        <v>96</v>
      </c>
      <c r="D37" s="169">
        <v>1162400</v>
      </c>
      <c r="E37" s="166" t="s">
        <v>89</v>
      </c>
      <c r="F37" s="241"/>
    </row>
    <row r="38" spans="1:6" s="84" customFormat="1" ht="15.75">
      <c r="A38" s="143"/>
      <c r="B38" s="168" t="s">
        <v>97</v>
      </c>
      <c r="C38" s="152" t="s">
        <v>98</v>
      </c>
      <c r="D38" s="91">
        <v>1334100</v>
      </c>
      <c r="E38" s="166" t="s">
        <v>89</v>
      </c>
      <c r="F38" s="241"/>
    </row>
    <row r="39" spans="1:6" s="84" customFormat="1" ht="17.25" customHeight="1">
      <c r="A39" s="143"/>
      <c r="B39" s="168" t="s">
        <v>99</v>
      </c>
      <c r="C39" s="152" t="s">
        <v>100</v>
      </c>
      <c r="D39" s="169">
        <v>818100</v>
      </c>
      <c r="E39" s="166" t="s">
        <v>89</v>
      </c>
      <c r="F39" s="241"/>
    </row>
    <row r="40" spans="1:6" s="84" customFormat="1" ht="16.5" thickBot="1">
      <c r="A40" s="143"/>
      <c r="B40" s="168" t="s">
        <v>101</v>
      </c>
      <c r="C40" s="152" t="s">
        <v>102</v>
      </c>
      <c r="D40" s="169">
        <v>273000</v>
      </c>
      <c r="E40" s="166" t="s">
        <v>89</v>
      </c>
      <c r="F40" s="242"/>
    </row>
    <row r="41" spans="1:6" s="84" customFormat="1" ht="31.5">
      <c r="A41" s="186"/>
      <c r="B41" s="76" t="s">
        <v>138</v>
      </c>
      <c r="C41" s="152" t="s">
        <v>139</v>
      </c>
      <c r="D41" s="94">
        <v>566375</v>
      </c>
      <c r="E41" s="166" t="s">
        <v>140</v>
      </c>
      <c r="F41" s="243" t="s">
        <v>141</v>
      </c>
    </row>
    <row r="42" spans="1:6" s="84" customFormat="1" ht="32.25" thickBot="1">
      <c r="A42" s="186"/>
      <c r="B42" s="188" t="s">
        <v>142</v>
      </c>
      <c r="C42" s="189" t="s">
        <v>143</v>
      </c>
      <c r="D42" s="190">
        <v>834375</v>
      </c>
      <c r="E42" s="90" t="s">
        <v>140</v>
      </c>
      <c r="F42" s="242"/>
    </row>
    <row r="43" spans="1:7" s="88" customFormat="1" ht="26.25" thickBot="1">
      <c r="A43" s="136">
        <v>3</v>
      </c>
      <c r="B43" s="70"/>
      <c r="C43" s="71" t="s">
        <v>103</v>
      </c>
      <c r="D43" s="72"/>
      <c r="E43" s="89"/>
      <c r="F43" s="174"/>
      <c r="G43" s="84"/>
    </row>
    <row r="44" spans="1:6" s="84" customFormat="1" ht="15.75">
      <c r="A44" s="143"/>
      <c r="B44" s="168" t="s">
        <v>104</v>
      </c>
      <c r="C44" s="178" t="s">
        <v>105</v>
      </c>
      <c r="D44" s="169">
        <v>688000</v>
      </c>
      <c r="E44" s="166" t="s">
        <v>89</v>
      </c>
      <c r="F44" s="244" t="s">
        <v>106</v>
      </c>
    </row>
    <row r="45" spans="1:6" s="84" customFormat="1" ht="16.5" thickBot="1">
      <c r="A45" s="144"/>
      <c r="B45" s="170" t="s">
        <v>107</v>
      </c>
      <c r="C45" s="179" t="s">
        <v>108</v>
      </c>
      <c r="D45" s="171">
        <v>210000</v>
      </c>
      <c r="E45" s="175" t="s">
        <v>89</v>
      </c>
      <c r="F45" s="242"/>
    </row>
    <row r="46" spans="1:7" s="88" customFormat="1" ht="16.5" thickBot="1">
      <c r="A46" s="155">
        <v>4</v>
      </c>
      <c r="B46" s="156"/>
      <c r="C46" s="157" t="s">
        <v>46</v>
      </c>
      <c r="D46" s="158"/>
      <c r="E46" s="159"/>
      <c r="F46" s="160"/>
      <c r="G46" s="84"/>
    </row>
    <row r="47" spans="1:6" s="84" customFormat="1" ht="27.75" customHeight="1">
      <c r="A47" s="161"/>
      <c r="B47" s="162" t="s">
        <v>47</v>
      </c>
      <c r="C47" s="163" t="s">
        <v>48</v>
      </c>
      <c r="D47" s="99">
        <v>200000</v>
      </c>
      <c r="E47" s="150" t="s">
        <v>60</v>
      </c>
      <c r="F47" s="245" t="s">
        <v>61</v>
      </c>
    </row>
    <row r="48" spans="1:6" s="84" customFormat="1" ht="32.25" thickBot="1">
      <c r="A48" s="164"/>
      <c r="B48" s="76" t="s">
        <v>49</v>
      </c>
      <c r="C48" s="165" t="s">
        <v>50</v>
      </c>
      <c r="D48" s="93">
        <v>900000</v>
      </c>
      <c r="E48" s="166" t="s">
        <v>60</v>
      </c>
      <c r="F48" s="246"/>
    </row>
    <row r="49" spans="1:6" s="84" customFormat="1" ht="15.75">
      <c r="A49" s="164"/>
      <c r="B49" s="76" t="s">
        <v>109</v>
      </c>
      <c r="C49" s="172" t="s">
        <v>110</v>
      </c>
      <c r="D49" s="94">
        <v>1350000</v>
      </c>
      <c r="E49" s="176" t="s">
        <v>111</v>
      </c>
      <c r="F49" s="240" t="s">
        <v>106</v>
      </c>
    </row>
    <row r="50" spans="1:6" s="84" customFormat="1" ht="15.75">
      <c r="A50" s="164"/>
      <c r="B50" s="76" t="s">
        <v>112</v>
      </c>
      <c r="C50" s="172" t="s">
        <v>113</v>
      </c>
      <c r="D50" s="94">
        <v>598000</v>
      </c>
      <c r="E50" s="176" t="s">
        <v>111</v>
      </c>
      <c r="F50" s="247"/>
    </row>
    <row r="51" spans="1:6" s="84" customFormat="1" ht="15.75">
      <c r="A51" s="164"/>
      <c r="B51" s="76" t="s">
        <v>114</v>
      </c>
      <c r="C51" s="172" t="s">
        <v>115</v>
      </c>
      <c r="D51" s="94">
        <v>1081000</v>
      </c>
      <c r="E51" s="176" t="s">
        <v>116</v>
      </c>
      <c r="F51" s="247"/>
    </row>
    <row r="52" spans="1:6" s="84" customFormat="1" ht="15.75">
      <c r="A52" s="164"/>
      <c r="B52" s="76" t="s">
        <v>117</v>
      </c>
      <c r="C52" s="172" t="s">
        <v>118</v>
      </c>
      <c r="D52" s="94">
        <v>671000</v>
      </c>
      <c r="E52" s="176" t="s">
        <v>116</v>
      </c>
      <c r="F52" s="247"/>
    </row>
    <row r="53" spans="1:6" s="84" customFormat="1" ht="15.75">
      <c r="A53" s="164"/>
      <c r="B53" s="76" t="s">
        <v>119</v>
      </c>
      <c r="C53" s="172" t="s">
        <v>120</v>
      </c>
      <c r="D53" s="94">
        <v>840000</v>
      </c>
      <c r="E53" s="176" t="s">
        <v>116</v>
      </c>
      <c r="F53" s="247"/>
    </row>
    <row r="54" spans="1:6" s="84" customFormat="1" ht="16.5" thickBot="1">
      <c r="A54" s="167"/>
      <c r="B54" s="79" t="s">
        <v>121</v>
      </c>
      <c r="C54" s="173" t="s">
        <v>122</v>
      </c>
      <c r="D54" s="100">
        <v>191000</v>
      </c>
      <c r="E54" s="177" t="s">
        <v>116</v>
      </c>
      <c r="F54" s="248"/>
    </row>
    <row r="55" spans="1:6" s="84" customFormat="1" ht="16.5" thickBot="1">
      <c r="A55" s="167"/>
      <c r="B55" s="79" t="s">
        <v>144</v>
      </c>
      <c r="C55" s="173" t="s">
        <v>145</v>
      </c>
      <c r="D55" s="100">
        <v>1640000</v>
      </c>
      <c r="E55" s="177" t="s">
        <v>146</v>
      </c>
      <c r="F55" s="187" t="s">
        <v>147</v>
      </c>
    </row>
    <row r="56" spans="1:6" s="196" customFormat="1" ht="16.5" thickBot="1">
      <c r="A56" s="191"/>
      <c r="B56" s="192" t="s">
        <v>148</v>
      </c>
      <c r="C56" s="193" t="s">
        <v>149</v>
      </c>
      <c r="D56" s="194">
        <v>8181000</v>
      </c>
      <c r="E56" s="195" t="s">
        <v>150</v>
      </c>
      <c r="F56" s="187" t="s">
        <v>151</v>
      </c>
    </row>
  </sheetData>
  <sheetProtection/>
  <mergeCells count="10">
    <mergeCell ref="F47:F48"/>
    <mergeCell ref="F49:F54"/>
    <mergeCell ref="A5:E5"/>
    <mergeCell ref="A2:E2"/>
    <mergeCell ref="F11:F12"/>
    <mergeCell ref="F13:F15"/>
    <mergeCell ref="F17:F21"/>
    <mergeCell ref="F34:F40"/>
    <mergeCell ref="F41:F42"/>
    <mergeCell ref="F44:F4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3.421875" style="3" customWidth="1"/>
    <col min="2" max="2" width="93.28125" style="1" bestFit="1" customWidth="1"/>
    <col min="3" max="3" width="13.140625" style="2" customWidth="1"/>
    <col min="4" max="16384" width="9.140625" style="1" customWidth="1"/>
  </cols>
  <sheetData>
    <row r="1" spans="1:3" ht="41.25" customHeight="1" thickBot="1">
      <c r="A1" s="54" t="s">
        <v>16</v>
      </c>
      <c r="B1" s="56" t="s">
        <v>17</v>
      </c>
      <c r="C1" s="53" t="s">
        <v>8</v>
      </c>
    </row>
    <row r="2" spans="1:3" ht="15.75">
      <c r="A2" s="199" t="s">
        <v>109</v>
      </c>
      <c r="B2" s="200" t="s">
        <v>110</v>
      </c>
      <c r="C2" s="201">
        <v>1350000</v>
      </c>
    </row>
    <row r="3" spans="1:3" ht="15.75">
      <c r="A3" s="202" t="s">
        <v>112</v>
      </c>
      <c r="B3" s="197" t="s">
        <v>113</v>
      </c>
      <c r="C3" s="203">
        <v>598000</v>
      </c>
    </row>
    <row r="4" spans="1:3" ht="15.75">
      <c r="A4" s="202" t="s">
        <v>114</v>
      </c>
      <c r="B4" s="197" t="s">
        <v>115</v>
      </c>
      <c r="C4" s="203">
        <v>1081000</v>
      </c>
    </row>
    <row r="5" spans="1:3" ht="30" customHeight="1">
      <c r="A5" s="202" t="s">
        <v>117</v>
      </c>
      <c r="B5" s="197" t="s">
        <v>118</v>
      </c>
      <c r="C5" s="203">
        <v>671000</v>
      </c>
    </row>
    <row r="6" spans="1:3" ht="15.75">
      <c r="A6" s="202" t="s">
        <v>119</v>
      </c>
      <c r="B6" s="197" t="s">
        <v>120</v>
      </c>
      <c r="C6" s="203">
        <v>840000</v>
      </c>
    </row>
    <row r="7" spans="1:3" ht="15.75">
      <c r="A7" s="202" t="s">
        <v>121</v>
      </c>
      <c r="B7" s="197" t="s">
        <v>122</v>
      </c>
      <c r="C7" s="203">
        <v>191000</v>
      </c>
    </row>
    <row r="8" spans="1:3" ht="15.75">
      <c r="A8" s="202" t="s">
        <v>144</v>
      </c>
      <c r="B8" s="197" t="s">
        <v>145</v>
      </c>
      <c r="C8" s="203">
        <v>1640000</v>
      </c>
    </row>
    <row r="9" spans="1:3" ht="15.75" customHeight="1">
      <c r="A9" s="202" t="s">
        <v>148</v>
      </c>
      <c r="B9" s="197" t="s">
        <v>149</v>
      </c>
      <c r="C9" s="203">
        <v>8181000</v>
      </c>
    </row>
    <row r="10" spans="1:3" ht="15.75">
      <c r="A10" s="202" t="s">
        <v>104</v>
      </c>
      <c r="B10" s="198" t="s">
        <v>105</v>
      </c>
      <c r="C10" s="203">
        <v>688000</v>
      </c>
    </row>
    <row r="11" spans="1:3" ht="15.75">
      <c r="A11" s="202" t="s">
        <v>107</v>
      </c>
      <c r="B11" s="204" t="s">
        <v>108</v>
      </c>
      <c r="C11" s="203">
        <v>210000</v>
      </c>
    </row>
    <row r="12" spans="1:3" s="84" customFormat="1" ht="15">
      <c r="A12" s="202" t="s">
        <v>87</v>
      </c>
      <c r="B12" s="198" t="s">
        <v>88</v>
      </c>
      <c r="C12" s="203">
        <v>389700</v>
      </c>
    </row>
    <row r="13" spans="1:3" s="84" customFormat="1" ht="15">
      <c r="A13" s="202" t="s">
        <v>91</v>
      </c>
      <c r="B13" s="198" t="s">
        <v>92</v>
      </c>
      <c r="C13" s="203">
        <v>647300</v>
      </c>
    </row>
    <row r="14" spans="1:3" s="84" customFormat="1" ht="15">
      <c r="A14" s="202" t="s">
        <v>93</v>
      </c>
      <c r="B14" s="198" t="s">
        <v>94</v>
      </c>
      <c r="C14" s="203">
        <v>904800</v>
      </c>
    </row>
    <row r="15" spans="1:3" ht="15.75">
      <c r="A15" s="202" t="s">
        <v>95</v>
      </c>
      <c r="B15" s="198" t="s">
        <v>96</v>
      </c>
      <c r="C15" s="203">
        <v>1162400</v>
      </c>
    </row>
    <row r="16" spans="1:3" ht="15.75">
      <c r="A16" s="202" t="s">
        <v>97</v>
      </c>
      <c r="B16" s="198" t="s">
        <v>98</v>
      </c>
      <c r="C16" s="203">
        <v>1334100</v>
      </c>
    </row>
    <row r="17" spans="1:3" ht="15.75">
      <c r="A17" s="202" t="s">
        <v>99</v>
      </c>
      <c r="B17" s="198" t="s">
        <v>100</v>
      </c>
      <c r="C17" s="203">
        <v>818100</v>
      </c>
    </row>
    <row r="18" spans="1:3" ht="15.75">
      <c r="A18" s="202" t="s">
        <v>101</v>
      </c>
      <c r="B18" s="198" t="s">
        <v>102</v>
      </c>
      <c r="C18" s="203">
        <v>273000</v>
      </c>
    </row>
    <row r="19" spans="1:3" ht="15.75">
      <c r="A19" s="202" t="s">
        <v>138</v>
      </c>
      <c r="B19" s="198" t="s">
        <v>139</v>
      </c>
      <c r="C19" s="203">
        <v>566375</v>
      </c>
    </row>
    <row r="20" spans="1:3" ht="15.75">
      <c r="A20" s="202" t="s">
        <v>142</v>
      </c>
      <c r="B20" s="198" t="s">
        <v>143</v>
      </c>
      <c r="C20" s="203">
        <v>834375</v>
      </c>
    </row>
    <row r="21" spans="1:3" ht="15.75">
      <c r="A21" s="202" t="s">
        <v>47</v>
      </c>
      <c r="B21" s="198" t="s">
        <v>48</v>
      </c>
      <c r="C21" s="203">
        <v>200000</v>
      </c>
    </row>
    <row r="22" spans="1:3" ht="15.75">
      <c r="A22" s="202" t="s">
        <v>49</v>
      </c>
      <c r="B22" s="198" t="s">
        <v>50</v>
      </c>
      <c r="C22" s="203">
        <v>900000</v>
      </c>
    </row>
    <row r="23" spans="1:3" ht="15.75" customHeight="1">
      <c r="A23" s="202" t="s">
        <v>32</v>
      </c>
      <c r="B23" s="198" t="s">
        <v>33</v>
      </c>
      <c r="C23" s="203">
        <v>24947</v>
      </c>
    </row>
    <row r="24" spans="1:3" ht="15.75">
      <c r="A24" s="202" t="s">
        <v>34</v>
      </c>
      <c r="B24" s="198" t="s">
        <v>35</v>
      </c>
      <c r="C24" s="203">
        <v>47400</v>
      </c>
    </row>
    <row r="25" spans="1:3" ht="15.75">
      <c r="A25" s="202" t="s">
        <v>36</v>
      </c>
      <c r="B25" s="198" t="s">
        <v>37</v>
      </c>
      <c r="C25" s="203">
        <v>83922</v>
      </c>
    </row>
    <row r="26" spans="1:3" ht="15.75">
      <c r="A26" s="202" t="s">
        <v>19</v>
      </c>
      <c r="B26" s="197" t="s">
        <v>127</v>
      </c>
      <c r="C26" s="203">
        <v>91500</v>
      </c>
    </row>
    <row r="27" spans="1:3" ht="15.75">
      <c r="A27" s="202" t="s">
        <v>76</v>
      </c>
      <c r="B27" s="198" t="s">
        <v>75</v>
      </c>
      <c r="C27" s="203">
        <v>19500</v>
      </c>
    </row>
    <row r="28" spans="1:3" ht="15.75">
      <c r="A28" s="202" t="s">
        <v>73</v>
      </c>
      <c r="B28" s="198" t="s">
        <v>72</v>
      </c>
      <c r="C28" s="203">
        <v>34000</v>
      </c>
    </row>
    <row r="29" spans="1:3" ht="15.75">
      <c r="A29" s="202" t="s">
        <v>71</v>
      </c>
      <c r="B29" s="198" t="s">
        <v>70</v>
      </c>
      <c r="C29" s="203">
        <v>77000</v>
      </c>
    </row>
    <row r="30" spans="1:3" ht="15.75">
      <c r="A30" s="202" t="s">
        <v>69</v>
      </c>
      <c r="B30" s="198" t="s">
        <v>68</v>
      </c>
      <c r="C30" s="203">
        <v>15000</v>
      </c>
    </row>
    <row r="31" spans="1:3" ht="15.75">
      <c r="A31" s="202" t="s">
        <v>67</v>
      </c>
      <c r="B31" s="198" t="s">
        <v>66</v>
      </c>
      <c r="C31" s="203">
        <v>25000</v>
      </c>
    </row>
    <row r="32" spans="1:3" ht="15.75">
      <c r="A32" s="202" t="s">
        <v>20</v>
      </c>
      <c r="B32" s="197" t="s">
        <v>128</v>
      </c>
      <c r="C32" s="203">
        <v>79300</v>
      </c>
    </row>
    <row r="33" spans="1:3" ht="15.75">
      <c r="A33" s="202" t="s">
        <v>21</v>
      </c>
      <c r="B33" s="197" t="s">
        <v>22</v>
      </c>
      <c r="C33" s="203">
        <v>82500</v>
      </c>
    </row>
    <row r="34" spans="1:3" ht="30">
      <c r="A34" s="202" t="s">
        <v>23</v>
      </c>
      <c r="B34" s="198" t="s">
        <v>24</v>
      </c>
      <c r="C34" s="203">
        <v>225000</v>
      </c>
    </row>
    <row r="35" spans="1:3" ht="30">
      <c r="A35" s="202" t="s">
        <v>25</v>
      </c>
      <c r="B35" s="198" t="s">
        <v>26</v>
      </c>
      <c r="C35" s="203">
        <v>305000</v>
      </c>
    </row>
    <row r="36" spans="1:3" ht="30">
      <c r="A36" s="202" t="s">
        <v>27</v>
      </c>
      <c r="B36" s="198" t="s">
        <v>28</v>
      </c>
      <c r="C36" s="203">
        <v>45750</v>
      </c>
    </row>
    <row r="37" spans="1:3" ht="45">
      <c r="A37" s="202" t="s">
        <v>29</v>
      </c>
      <c r="B37" s="198" t="s">
        <v>30</v>
      </c>
      <c r="C37" s="203">
        <v>104550</v>
      </c>
    </row>
    <row r="38" spans="1:3" ht="15.75">
      <c r="A38" s="202" t="s">
        <v>39</v>
      </c>
      <c r="B38" s="198" t="s">
        <v>40</v>
      </c>
      <c r="C38" s="203">
        <v>45200</v>
      </c>
    </row>
    <row r="39" spans="1:3" ht="15.75">
      <c r="A39" s="202" t="s">
        <v>42</v>
      </c>
      <c r="B39" s="198" t="s">
        <v>43</v>
      </c>
      <c r="C39" s="203">
        <v>75900</v>
      </c>
    </row>
    <row r="40" spans="1:3" ht="15.75">
      <c r="A40" s="202" t="s">
        <v>44</v>
      </c>
      <c r="B40" s="198" t="s">
        <v>45</v>
      </c>
      <c r="C40" s="203">
        <v>75800</v>
      </c>
    </row>
    <row r="41" spans="1:3" ht="15.75">
      <c r="A41" s="202" t="s">
        <v>52</v>
      </c>
      <c r="B41" s="198" t="s">
        <v>53</v>
      </c>
      <c r="C41" s="203">
        <v>76000</v>
      </c>
    </row>
    <row r="42" spans="1:3" ht="15.75">
      <c r="A42" s="202" t="s">
        <v>56</v>
      </c>
      <c r="B42" s="198" t="s">
        <v>57</v>
      </c>
      <c r="C42" s="203">
        <v>128600</v>
      </c>
    </row>
    <row r="43" spans="1:3" ht="30.75" thickBot="1">
      <c r="A43" s="205" t="s">
        <v>58</v>
      </c>
      <c r="B43" s="206" t="s">
        <v>59</v>
      </c>
      <c r="C43" s="207">
        <v>100800</v>
      </c>
    </row>
  </sheetData>
  <sheetProtection insertColumns="0" selectLockedCells="1"/>
  <autoFilter ref="A1:C32">
    <sortState ref="A2:C43">
      <sortCondition sortBy="value" ref="A2:A43"/>
    </sortState>
  </autoFilter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2019-10-03T08:10:13Z</cp:lastPrinted>
  <dcterms:created xsi:type="dcterms:W3CDTF">2008-07-24T09:02:43Z</dcterms:created>
  <dcterms:modified xsi:type="dcterms:W3CDTF">2019-10-03T08:12:09Z</dcterms:modified>
  <cp:category/>
  <cp:version/>
  <cp:contentType/>
  <cp:contentStatus/>
</cp:coreProperties>
</file>